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20" windowWidth="18080" windowHeight="17800" activeTab="0"/>
  </bookViews>
  <sheets>
    <sheet name="Teile berechnen" sheetId="1" r:id="rId1"/>
    <sheet name="Prozente rechnen" sheetId="2" r:id="rId2"/>
    <sheet name="Prozente gemischt" sheetId="3" r:id="rId3"/>
    <sheet name="Rechentabelle" sheetId="4" r:id="rId4"/>
  </sheets>
  <definedNames>
    <definedName name="_xlnm.Print_Area" localSheetId="2">'Prozente gemischt'!$A$1:$J$35</definedName>
    <definedName name="_xlnm.Print_Area" localSheetId="1">'Prozente rechnen'!$A$1:$J$35</definedName>
    <definedName name="_xlnm.Print_Area" localSheetId="0">'Teile berechnen'!$A$1:$J$35</definedName>
  </definedNames>
  <calcPr fullCalcOnLoad="1"/>
</workbook>
</file>

<file path=xl/sharedStrings.xml><?xml version="1.0" encoding="utf-8"?>
<sst xmlns="http://schemas.openxmlformats.org/spreadsheetml/2006/main" count="673" uniqueCount="87">
  <si>
    <t>%</t>
  </si>
  <si>
    <t>von</t>
  </si>
  <si>
    <t xml:space="preserve"> =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</si>
  <si>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</si>
  <si>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</si>
  <si>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</si>
  <si>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</si>
  <si>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</si>
  <si>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</si>
  <si>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</si>
  <si>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</si>
  <si>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</si>
  <si>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</si>
  <si>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</si>
  <si>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</si>
  <si>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</si>
  <si>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</si>
  <si>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</si>
  <si>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</si>
  <si>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</si>
  <si>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</si>
  <si>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</si>
  <si>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</si>
  <si>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</si>
  <si>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</si>
  <si>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</si>
  <si>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</si>
  <si>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</si>
  <si>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</si>
  <si>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</si>
  <si>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</si>
  <si>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</si>
  <si>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</si>
  <si>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</si>
  <si>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</si>
  <si>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</si>
  <si>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</si>
  <si>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</si>
  <si>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</si>
  <si>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</si>
  <si>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</si>
  <si>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</si>
  <si>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</si>
  <si>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</si>
  <si>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</si>
  <si>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</si>
  <si>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</si>
  <si>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</si>
  <si>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</si>
  <si>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</si>
  <si>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</si>
  <si>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</si>
  <si>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</si>
  <si>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</si>
  <si>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</si>
  <si>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</si>
  <si>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</si>
  <si>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</si>
  <si>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</si>
  <si>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</si>
  <si>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</si>
  <si>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</si>
  <si>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</si>
  <si>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</si>
  <si>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</si>
  <si>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</si>
  <si>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</si>
  <si>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</si>
  <si>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</si>
  <si>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</si>
  <si>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Serie</t>
  </si>
  <si>
    <t xml:space="preserve"> Fr.</t>
  </si>
  <si>
    <t xml:space="preserve"> kg</t>
  </si>
  <si>
    <t xml:space="preserve"> km</t>
  </si>
  <si>
    <t xml:space="preserve"> mm</t>
  </si>
  <si>
    <t xml:space="preserve"> ml</t>
  </si>
  <si>
    <t xml:space="preserve"> $</t>
  </si>
  <si>
    <t xml:space="preserve"> £</t>
  </si>
  <si>
    <t xml:space="preserve"> €</t>
  </si>
  <si>
    <t xml:space="preserve"> g</t>
  </si>
  <si>
    <t xml:space="preserve"> cm</t>
  </si>
  <si>
    <t xml:space="preserve"> hl</t>
  </si>
  <si>
    <t xml:space="preserve"> t</t>
  </si>
  <si>
    <t>L 1</t>
  </si>
  <si>
    <t>L 2</t>
  </si>
  <si>
    <t>Nur Serienummer wechseln, dann wechseln auch die Rechungen!</t>
  </si>
  <si>
    <t>Achte auf Sorte oder %!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</si>
</sst>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2" fontId="4" fillId="0" borderId="15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9" fontId="3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2" fontId="4" fillId="0" borderId="16" xfId="0" applyNumberFormat="1" applyFont="1" applyBorder="1" applyAlignment="1">
      <alignment horizontal="left"/>
    </xf>
    <xf numFmtId="2" fontId="7" fillId="0" borderId="20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left"/>
    </xf>
    <xf numFmtId="2" fontId="4" fillId="0" borderId="22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2" fontId="4" fillId="0" borderId="24" xfId="0" applyNumberFormat="1" applyFont="1" applyBorder="1" applyAlignment="1">
      <alignment horizontal="left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10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49" fontId="9" fillId="0" borderId="18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49" fontId="5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 horizontal="left"/>
    </xf>
    <xf numFmtId="2" fontId="10" fillId="0" borderId="15" xfId="0" applyNumberFormat="1" applyFont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2" fontId="7" fillId="0" borderId="28" xfId="0" applyNumberFormat="1" applyFont="1" applyBorder="1" applyAlignment="1">
      <alignment horizontal="left"/>
    </xf>
    <xf numFmtId="2" fontId="10" fillId="0" borderId="29" xfId="0" applyNumberFormat="1" applyFont="1" applyBorder="1" applyAlignment="1">
      <alignment horizontal="left"/>
    </xf>
    <xf numFmtId="2" fontId="0" fillId="0" borderId="30" xfId="0" applyNumberFormat="1" applyBorder="1" applyAlignment="1">
      <alignment horizontal="left"/>
    </xf>
    <xf numFmtId="49" fontId="9" fillId="0" borderId="31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3" xfId="0" applyFont="1" applyBorder="1" applyAlignment="1">
      <alignment/>
    </xf>
    <xf numFmtId="49" fontId="9" fillId="0" borderId="15" xfId="0" applyNumberFormat="1" applyFont="1" applyBorder="1" applyAlignment="1">
      <alignment/>
    </xf>
    <xf numFmtId="0" fontId="10" fillId="0" borderId="34" xfId="0" applyFont="1" applyBorder="1" applyAlignment="1">
      <alignment/>
    </xf>
    <xf numFmtId="49" fontId="3" fillId="0" borderId="27" xfId="0" applyNumberFormat="1" applyFont="1" applyBorder="1" applyAlignment="1">
      <alignment/>
    </xf>
    <xf numFmtId="0" fontId="0" fillId="0" borderId="35" xfId="0" applyBorder="1" applyAlignment="1">
      <alignment/>
    </xf>
    <xf numFmtId="2" fontId="4" fillId="0" borderId="29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3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"/>
  <sheetViews>
    <sheetView showGridLines="0" showRowColHeaders="0" tabSelected="1" workbookViewId="0" topLeftCell="A1">
      <selection activeCell="C40" sqref="C40"/>
    </sheetView>
  </sheetViews>
  <sheetFormatPr defaultColWidth="5.57421875" defaultRowHeight="20.25" customHeight="1"/>
  <cols>
    <col min="1" max="1" width="3.8515625" style="1" customWidth="1"/>
    <col min="2" max="2" width="16.421875" style="0" customWidth="1"/>
    <col min="3" max="3" width="11.140625" style="0" customWidth="1"/>
    <col min="4" max="4" width="1.7109375" style="0" customWidth="1"/>
    <col min="5" max="5" width="5.421875" style="1" customWidth="1"/>
    <col min="6" max="6" width="16.421875" style="0" customWidth="1"/>
    <col min="7" max="7" width="11.140625" style="0" customWidth="1"/>
    <col min="8" max="8" width="1.8515625" style="0" customWidth="1"/>
    <col min="9" max="9" width="9.140625" style="15" customWidth="1"/>
    <col min="10" max="10" width="8.421875" style="16" customWidth="1"/>
    <col min="11" max="11" width="5.421875" style="0" customWidth="1"/>
    <col min="12" max="12" width="66.7109375" style="0" customWidth="1"/>
    <col min="13" max="16384" width="5.421875" style="0" customWidth="1"/>
  </cols>
  <sheetData>
    <row r="1" spans="1:10" s="11" customFormat="1" ht="20.25" customHeight="1" thickBot="1">
      <c r="A1" s="10"/>
      <c r="B1" s="12" t="s">
        <v>70</v>
      </c>
      <c r="C1" s="28">
        <v>1</v>
      </c>
      <c r="E1" s="10"/>
      <c r="I1" s="22" t="s">
        <v>83</v>
      </c>
      <c r="J1" s="23" t="s">
        <v>84</v>
      </c>
    </row>
    <row r="2" spans="1:12" ht="20.25" customHeight="1">
      <c r="A2" s="17" t="s">
        <v>3</v>
      </c>
      <c r="B2" s="4" t="str">
        <f>CONCATENATE(Rechentabelle!A1,,Rechentabelle!B1,Rechentabelle!C1,Rechentabelle!D1,Rechentabelle!E1,Rechentabelle!F1,Rechentabelle!G1,Rechentabelle!H1,Rechentabelle!I1,)</f>
        <v>93 % von 264 Fr. =</v>
      </c>
      <c r="C2" s="3"/>
      <c r="D2" s="4"/>
      <c r="E2" s="7" t="s">
        <v>36</v>
      </c>
      <c r="F2" s="4" t="str">
        <f>CONCATENATE(Rechentabelle!L1,Rechentabelle!M1,Rechentabelle!N1,Rechentabelle!O1,Rechentabelle!P1,Rechentabelle!Q1,Rechentabelle!R1,Rechentabelle!S1,Rechentabelle!T1)</f>
        <v>31 % von 171 € =</v>
      </c>
      <c r="G2" s="3"/>
      <c r="H2" s="4"/>
      <c r="I2" s="18" t="str">
        <f>CONCATENATE(Rechentabelle!A1*Rechentabelle!G1/100,Rechentabelle!H1)</f>
        <v>245.52 Fr.</v>
      </c>
      <c r="J2" s="24" t="str">
        <f>CONCATENATE(Rechentabelle!L1*Rechentabelle!R1/100,Rechentabelle!S1)</f>
        <v>53.01 €</v>
      </c>
      <c r="L2" s="27" t="s">
        <v>85</v>
      </c>
    </row>
    <row r="3" spans="1:10" ht="20.25" customHeight="1">
      <c r="A3" s="19" t="s">
        <v>4</v>
      </c>
      <c r="B3" s="5" t="str">
        <f>CONCATENATE(Rechentabelle!A2,,Rechentabelle!B2,Rechentabelle!C2,Rechentabelle!D2,Rechentabelle!E2,Rechentabelle!F2,Rechentabelle!G2,Rechentabelle!H2,Rechentabelle!I2,)</f>
        <v>91 % von 134 kg =</v>
      </c>
      <c r="C3" s="2"/>
      <c r="D3" s="5"/>
      <c r="E3" s="8" t="s">
        <v>37</v>
      </c>
      <c r="F3" s="5" t="str">
        <f>CONCATENATE(Rechentabelle!L2,Rechentabelle!M2,Rechentabelle!N2,Rechentabelle!O2,Rechentabelle!P2,Rechentabelle!Q2,Rechentabelle!R2,Rechentabelle!S2,Rechentabelle!T2)</f>
        <v>51 % von 812 g =</v>
      </c>
      <c r="G3" s="2"/>
      <c r="H3" s="5"/>
      <c r="I3" s="14" t="str">
        <f>CONCATENATE(Rechentabelle!A2*Rechentabelle!G2/100,Rechentabelle!H2)</f>
        <v>121.94 kg</v>
      </c>
      <c r="J3" s="25" t="str">
        <f>CONCATENATE(Rechentabelle!L2*Rechentabelle!R2/100,Rechentabelle!S2)</f>
        <v>414.12 g</v>
      </c>
    </row>
    <row r="4" spans="1:10" ht="20.25" customHeight="1">
      <c r="A4" s="19" t="s">
        <v>5</v>
      </c>
      <c r="B4" s="5" t="str">
        <f>CONCATENATE(Rechentabelle!A3,,Rechentabelle!B3,Rechentabelle!C3,Rechentabelle!D3,Rechentabelle!E3,Rechentabelle!F3,Rechentabelle!G3,Rechentabelle!H3,Rechentabelle!I3,)</f>
        <v>16 % von 953 km =</v>
      </c>
      <c r="C4" s="2"/>
      <c r="D4" s="5"/>
      <c r="E4" s="8" t="s">
        <v>38</v>
      </c>
      <c r="F4" s="5" t="str">
        <f>CONCATENATE(Rechentabelle!L3,Rechentabelle!M3,Rechentabelle!N3,Rechentabelle!O3,Rechentabelle!P3,Rechentabelle!Q3,Rechentabelle!R3,Rechentabelle!S3,Rechentabelle!T3)</f>
        <v>59 % von 958 cm =</v>
      </c>
      <c r="G4" s="2"/>
      <c r="H4" s="5"/>
      <c r="I4" s="14" t="str">
        <f>CONCATENATE(Rechentabelle!A3*Rechentabelle!G3/100,Rechentabelle!H3)</f>
        <v>152.48 km</v>
      </c>
      <c r="J4" s="25" t="str">
        <f>CONCATENATE(Rechentabelle!L3*Rechentabelle!R3/100,Rechentabelle!S3)</f>
        <v>565.22 cm</v>
      </c>
    </row>
    <row r="5" spans="1:10" ht="20.25" customHeight="1">
      <c r="A5" s="19" t="s">
        <v>6</v>
      </c>
      <c r="B5" s="5" t="str">
        <f>CONCATENATE(Rechentabelle!A4,,Rechentabelle!B4,Rechentabelle!C4,Rechentabelle!D4,Rechentabelle!E4,Rechentabelle!F4,Rechentabelle!G4,Rechentabelle!H4,Rechentabelle!I4,)</f>
        <v>63 % von 858 Fr. =</v>
      </c>
      <c r="C5" s="2"/>
      <c r="D5" s="5"/>
      <c r="E5" s="8" t="s">
        <v>39</v>
      </c>
      <c r="F5" s="5" t="str">
        <f>CONCATENATE(Rechentabelle!L4,Rechentabelle!M4,Rechentabelle!N4,Rechentabelle!O4,Rechentabelle!P4,Rechentabelle!Q4,Rechentabelle!R4,Rechentabelle!S4,Rechentabelle!T4)</f>
        <v>71 % von 952 Fr. =</v>
      </c>
      <c r="G5" s="2"/>
      <c r="H5" s="5"/>
      <c r="I5" s="14" t="str">
        <f>CONCATENATE(Rechentabelle!A4*Rechentabelle!G4/100,Rechentabelle!H4)</f>
        <v>540.54 Fr.</v>
      </c>
      <c r="J5" s="25" t="str">
        <f>CONCATENATE(Rechentabelle!L4*Rechentabelle!R4/100,Rechentabelle!S4)</f>
        <v>675.92 Fr.</v>
      </c>
    </row>
    <row r="6" spans="1:10" ht="20.25" customHeight="1">
      <c r="A6" s="19" t="s">
        <v>7</v>
      </c>
      <c r="B6" s="5" t="str">
        <f>CONCATENATE(Rechentabelle!A5,,Rechentabelle!B5,Rechentabelle!C5,Rechentabelle!D5,Rechentabelle!E5,Rechentabelle!F5,Rechentabelle!G5,Rechentabelle!H5,Rechentabelle!I5,)</f>
        <v>29 % von 816 mm =</v>
      </c>
      <c r="C6" s="2"/>
      <c r="D6" s="5"/>
      <c r="E6" s="8" t="s">
        <v>40</v>
      </c>
      <c r="F6" s="5" t="str">
        <f>CONCATENATE(Rechentabelle!L5,Rechentabelle!M5,Rechentabelle!N5,Rechentabelle!O5,Rechentabelle!P5,Rechentabelle!Q5,Rechentabelle!R5,Rechentabelle!S5,Rechentabelle!T5)</f>
        <v>89 % von 571 € =</v>
      </c>
      <c r="G6" s="2"/>
      <c r="H6" s="5"/>
      <c r="I6" s="14" t="str">
        <f>CONCATENATE(Rechentabelle!A5*Rechentabelle!G5/100,Rechentabelle!H5)</f>
        <v>236.64 mm</v>
      </c>
      <c r="J6" s="25" t="str">
        <f>CONCATENATE(Rechentabelle!L5*Rechentabelle!R5/100,Rechentabelle!S5)</f>
        <v>508.19 €</v>
      </c>
    </row>
    <row r="7" spans="1:10" ht="20.25" customHeight="1">
      <c r="A7" s="19" t="s">
        <v>8</v>
      </c>
      <c r="B7" s="5" t="str">
        <f>CONCATENATE(Rechentabelle!A6,,Rechentabelle!B6,Rechentabelle!C6,Rechentabelle!D6,Rechentabelle!E6,Rechentabelle!F6,Rechentabelle!G6,Rechentabelle!H6,Rechentabelle!I6,)</f>
        <v>53 % von 264 ml =</v>
      </c>
      <c r="C7" s="2"/>
      <c r="D7" s="5"/>
      <c r="E7" s="8" t="s">
        <v>41</v>
      </c>
      <c r="F7" s="5" t="str">
        <f>CONCATENATE(Rechentabelle!L6,Rechentabelle!M6,Rechentabelle!N6,Rechentabelle!O6,Rechentabelle!P6,Rechentabelle!Q6,Rechentabelle!R6,Rechentabelle!S6,Rechentabelle!T6)</f>
        <v>56 % von 230 g =</v>
      </c>
      <c r="G7" s="2"/>
      <c r="H7" s="5"/>
      <c r="I7" s="14" t="str">
        <f>CONCATENATE(Rechentabelle!A6*Rechentabelle!G6/100,Rechentabelle!H6)</f>
        <v>139.92 ml</v>
      </c>
      <c r="J7" s="25" t="str">
        <f>CONCATENATE(Rechentabelle!L6*Rechentabelle!R6/100,Rechentabelle!S6)</f>
        <v>128.8 g</v>
      </c>
    </row>
    <row r="8" spans="1:10" ht="20.25" customHeight="1">
      <c r="A8" s="19" t="s">
        <v>9</v>
      </c>
      <c r="B8" s="5" t="str">
        <f>CONCATENATE(Rechentabelle!A7,,Rechentabelle!B7,Rechentabelle!C7,Rechentabelle!D7,Rechentabelle!E7,Rechentabelle!F7,Rechentabelle!G7,Rechentabelle!H7,Rechentabelle!I7,)</f>
        <v>92 % von 420 $ =</v>
      </c>
      <c r="C8" s="2"/>
      <c r="D8" s="5"/>
      <c r="E8" s="8" t="s">
        <v>42</v>
      </c>
      <c r="F8" s="5" t="str">
        <f>CONCATENATE(Rechentabelle!L7,Rechentabelle!M7,Rechentabelle!N7,Rechentabelle!O7,Rechentabelle!P7,Rechentabelle!Q7,Rechentabelle!R7,Rechentabelle!S7,Rechentabelle!T7)</f>
        <v>27 % von 217 cm =</v>
      </c>
      <c r="G8" s="2"/>
      <c r="H8" s="5"/>
      <c r="I8" s="14" t="str">
        <f>CONCATENATE(Rechentabelle!A7*Rechentabelle!G7/100,Rechentabelle!H7)</f>
        <v>386.4 $</v>
      </c>
      <c r="J8" s="25" t="str">
        <f>CONCATENATE(Rechentabelle!L7*Rechentabelle!R7/100,Rechentabelle!S7)</f>
        <v>58.59 cm</v>
      </c>
    </row>
    <row r="9" spans="1:10" ht="20.25" customHeight="1">
      <c r="A9" s="19" t="s">
        <v>10</v>
      </c>
      <c r="B9" s="5" t="str">
        <f>CONCATENATE(Rechentabelle!A8,,Rechentabelle!B8,Rechentabelle!C8,Rechentabelle!D8,Rechentabelle!E8,Rechentabelle!F8,Rechentabelle!G8,Rechentabelle!H8,Rechentabelle!I8,)</f>
        <v>42 % von 175 £ =</v>
      </c>
      <c r="C9" s="2"/>
      <c r="D9" s="5"/>
      <c r="E9" s="8" t="s">
        <v>44</v>
      </c>
      <c r="F9" s="5" t="str">
        <f>CONCATENATE(Rechentabelle!L8,Rechentabelle!M8,Rechentabelle!N8,Rechentabelle!O8,Rechentabelle!P8,Rechentabelle!Q8,Rechentabelle!R8,Rechentabelle!S8,Rechentabelle!T8)</f>
        <v>12 % von 916 Fr. =</v>
      </c>
      <c r="G9" s="2"/>
      <c r="H9" s="5"/>
      <c r="I9" s="14" t="str">
        <f>CONCATENATE(Rechentabelle!A8*Rechentabelle!G8/100,Rechentabelle!H8)</f>
        <v>73.5 £</v>
      </c>
      <c r="J9" s="25" t="str">
        <f>CONCATENATE(Rechentabelle!L8*Rechentabelle!R8/100,Rechentabelle!S8)</f>
        <v>109.92 Fr.</v>
      </c>
    </row>
    <row r="10" spans="1:10" ht="20.25" customHeight="1">
      <c r="A10" s="19" t="s">
        <v>11</v>
      </c>
      <c r="B10" s="5" t="str">
        <f>CONCATENATE(Rechentabelle!A9,,Rechentabelle!B9,Rechentabelle!C9,Rechentabelle!D9,Rechentabelle!E9,Rechentabelle!F9,Rechentabelle!G9,Rechentabelle!H9,Rechentabelle!I9,)</f>
        <v>56 % von 841 € =</v>
      </c>
      <c r="C10" s="2"/>
      <c r="D10" s="5"/>
      <c r="E10" s="8" t="s">
        <v>45</v>
      </c>
      <c r="F10" s="5" t="str">
        <f>CONCATENATE(Rechentabelle!L9,Rechentabelle!M9,Rechentabelle!N9,Rechentabelle!O9,Rechentabelle!P9,Rechentabelle!Q9,Rechentabelle!R9,Rechentabelle!S9,Rechentabelle!T9)</f>
        <v>71 % von 726 $ =</v>
      </c>
      <c r="G10" s="2"/>
      <c r="H10" s="5"/>
      <c r="I10" s="14" t="str">
        <f>CONCATENATE(Rechentabelle!A9*Rechentabelle!G9/100,Rechentabelle!H9)</f>
        <v>470.96 €</v>
      </c>
      <c r="J10" s="25" t="str">
        <f>CONCATENATE(Rechentabelle!L9*Rechentabelle!R9/100,Rechentabelle!S9)</f>
        <v>515.46 $</v>
      </c>
    </row>
    <row r="11" spans="1:10" ht="20.25" customHeight="1">
      <c r="A11" s="19" t="s">
        <v>12</v>
      </c>
      <c r="B11" s="5" t="str">
        <f>CONCATENATE(Rechentabelle!A10,,Rechentabelle!B10,Rechentabelle!C10,Rechentabelle!D10,Rechentabelle!E10,Rechentabelle!F10,Rechentabelle!G10,Rechentabelle!H10,Rechentabelle!I10,)</f>
        <v>61 % von 47 g =</v>
      </c>
      <c r="C11" s="2"/>
      <c r="D11" s="5"/>
      <c r="E11" s="8" t="s">
        <v>46</v>
      </c>
      <c r="F11" s="5" t="str">
        <f>CONCATENATE(Rechentabelle!L10,Rechentabelle!M10,Rechentabelle!N10,Rechentabelle!O10,Rechentabelle!P10,Rechentabelle!Q10,Rechentabelle!R10,Rechentabelle!S10,Rechentabelle!T10)</f>
        <v>37 % von 521 £ =</v>
      </c>
      <c r="G11" s="2"/>
      <c r="H11" s="5"/>
      <c r="I11" s="14" t="str">
        <f>CONCATENATE(Rechentabelle!A10*Rechentabelle!G10/100,Rechentabelle!H10)</f>
        <v>28.67 g</v>
      </c>
      <c r="J11" s="25" t="str">
        <f>CONCATENATE(Rechentabelle!L10*Rechentabelle!R10/100,Rechentabelle!S10)</f>
        <v>192.77 £</v>
      </c>
    </row>
    <row r="12" spans="1:10" ht="20.25" customHeight="1">
      <c r="A12" s="19" t="s">
        <v>13</v>
      </c>
      <c r="B12" s="5" t="str">
        <f>CONCATENATE(Rechentabelle!A11,,Rechentabelle!B11,Rechentabelle!C11,Rechentabelle!D11,Rechentabelle!E11,Rechentabelle!F11,Rechentabelle!G11,Rechentabelle!H11,Rechentabelle!I11,)</f>
        <v>45 % von 674 cm =</v>
      </c>
      <c r="C12" s="2"/>
      <c r="D12" s="5"/>
      <c r="E12" s="8" t="s">
        <v>47</v>
      </c>
      <c r="F12" s="5" t="str">
        <f>CONCATENATE(Rechentabelle!L11,Rechentabelle!M11,Rechentabelle!N11,Rechentabelle!O11,Rechentabelle!P11,Rechentabelle!Q11,Rechentabelle!R11,Rechentabelle!S11,Rechentabelle!T11)</f>
        <v>22 % von 230 € =</v>
      </c>
      <c r="G12" s="2"/>
      <c r="H12" s="5"/>
      <c r="I12" s="14" t="str">
        <f>CONCATENATE(Rechentabelle!A11*Rechentabelle!G11/100,Rechentabelle!H11)</f>
        <v>303.3 cm</v>
      </c>
      <c r="J12" s="25" t="str">
        <f>CONCATENATE(Rechentabelle!L11*Rechentabelle!R11/100,Rechentabelle!S11)</f>
        <v>50.6 €</v>
      </c>
    </row>
    <row r="13" spans="1:10" ht="20.25" customHeight="1">
      <c r="A13" s="19" t="s">
        <v>14</v>
      </c>
      <c r="B13" s="5" t="str">
        <f>CONCATENATE(Rechentabelle!A12,,Rechentabelle!B12,Rechentabelle!C12,Rechentabelle!D12,Rechentabelle!E12,Rechentabelle!F12,Rechentabelle!G12,Rechentabelle!H12,Rechentabelle!I12,)</f>
        <v>29 % von 350 Fr. =</v>
      </c>
      <c r="C13" s="2"/>
      <c r="D13" s="5"/>
      <c r="E13" s="8" t="s">
        <v>48</v>
      </c>
      <c r="F13" s="5" t="str">
        <f>CONCATENATE(Rechentabelle!L12,Rechentabelle!M12,Rechentabelle!N12,Rechentabelle!O12,Rechentabelle!P12,Rechentabelle!Q12,Rechentabelle!R12,Rechentabelle!S12,Rechentabelle!T12)</f>
        <v>37 % von 358 g =</v>
      </c>
      <c r="G13" s="2"/>
      <c r="H13" s="5"/>
      <c r="I13" s="14" t="str">
        <f>CONCATENATE(Rechentabelle!A12*Rechentabelle!G12/100,Rechentabelle!H12)</f>
        <v>101.5 Fr.</v>
      </c>
      <c r="J13" s="25" t="str">
        <f>CONCATENATE(Rechentabelle!L12*Rechentabelle!R12/100,Rechentabelle!S12)</f>
        <v>132.46 g</v>
      </c>
    </row>
    <row r="14" spans="1:10" ht="20.25" customHeight="1">
      <c r="A14" s="19" t="s">
        <v>15</v>
      </c>
      <c r="B14" s="5" t="str">
        <f>CONCATENATE(Rechentabelle!A13,,Rechentabelle!B13,Rechentabelle!C13,Rechentabelle!D13,Rechentabelle!E13,Rechentabelle!F13,Rechentabelle!G13,Rechentabelle!H13,Rechentabelle!I13,)</f>
        <v>86 % von 455 € =</v>
      </c>
      <c r="C14" s="2"/>
      <c r="D14" s="5"/>
      <c r="E14" s="8" t="s">
        <v>49</v>
      </c>
      <c r="F14" s="5" t="str">
        <f>CONCATENATE(Rechentabelle!L13,Rechentabelle!M13,Rechentabelle!N13,Rechentabelle!O13,Rechentabelle!P13,Rechentabelle!Q13,Rechentabelle!R13,Rechentabelle!S13,Rechentabelle!T13)</f>
        <v>77 % von 625 cm =</v>
      </c>
      <c r="G14" s="2"/>
      <c r="H14" s="5"/>
      <c r="I14" s="14" t="str">
        <f>CONCATENATE(Rechentabelle!A13*Rechentabelle!G13/100,Rechentabelle!H13)</f>
        <v>391.3 €</v>
      </c>
      <c r="J14" s="25" t="str">
        <f>CONCATENATE(Rechentabelle!L13*Rechentabelle!R13/100,Rechentabelle!S13)</f>
        <v>481.25 cm</v>
      </c>
    </row>
    <row r="15" spans="1:10" ht="20.25" customHeight="1">
      <c r="A15" s="19" t="s">
        <v>16</v>
      </c>
      <c r="B15" s="5" t="str">
        <f>CONCATENATE(Rechentabelle!A14,,Rechentabelle!B14,Rechentabelle!C14,Rechentabelle!D14,Rechentabelle!E14,Rechentabelle!F14,Rechentabelle!G14,Rechentabelle!H14,Rechentabelle!I14,)</f>
        <v>11 % von 166 g =</v>
      </c>
      <c r="C15" s="2"/>
      <c r="D15" s="5"/>
      <c r="E15" s="8" t="s">
        <v>50</v>
      </c>
      <c r="F15" s="5" t="str">
        <f>CONCATENATE(Rechentabelle!L14,Rechentabelle!M14,Rechentabelle!N14,Rechentabelle!O14,Rechentabelle!P14,Rechentabelle!Q14,Rechentabelle!R14,Rechentabelle!S14,Rechentabelle!T14)</f>
        <v>30 % von 579 Fr. =</v>
      </c>
      <c r="G15" s="2"/>
      <c r="H15" s="5"/>
      <c r="I15" s="14" t="str">
        <f>CONCATENATE(Rechentabelle!A14*Rechentabelle!G14/100,Rechentabelle!H14)</f>
        <v>18.26 g</v>
      </c>
      <c r="J15" s="25" t="str">
        <f>CONCATENATE(Rechentabelle!L14*Rechentabelle!R14/100,Rechentabelle!S14)</f>
        <v>173.7 Fr.</v>
      </c>
    </row>
    <row r="16" spans="1:10" ht="20.25" customHeight="1">
      <c r="A16" s="19" t="s">
        <v>17</v>
      </c>
      <c r="B16" s="5" t="str">
        <f>CONCATENATE(Rechentabelle!A15,,Rechentabelle!B15,Rechentabelle!C15,Rechentabelle!D15,Rechentabelle!E15,Rechentabelle!F15,Rechentabelle!G15,Rechentabelle!H15,Rechentabelle!I15,)</f>
        <v>84 % von 964 cm =</v>
      </c>
      <c r="C16" s="2"/>
      <c r="D16" s="5"/>
      <c r="E16" s="8" t="s">
        <v>51</v>
      </c>
      <c r="F16" s="5" t="str">
        <f>CONCATENATE(Rechentabelle!L15,Rechentabelle!M15,Rechentabelle!N15,Rechentabelle!O15,Rechentabelle!P15,Rechentabelle!Q15,Rechentabelle!R15,Rechentabelle!S15,Rechentabelle!T15)</f>
        <v>45 % von 465 € =</v>
      </c>
      <c r="G16" s="2"/>
      <c r="H16" s="5"/>
      <c r="I16" s="14" t="str">
        <f>CONCATENATE(Rechentabelle!A15*Rechentabelle!G15/100,Rechentabelle!H15)</f>
        <v>809.76 cm</v>
      </c>
      <c r="J16" s="25" t="str">
        <f>CONCATENATE(Rechentabelle!L15*Rechentabelle!R15/100,Rechentabelle!S15)</f>
        <v>209.25 €</v>
      </c>
    </row>
    <row r="17" spans="1:10" ht="20.25" customHeight="1">
      <c r="A17" s="19" t="s">
        <v>18</v>
      </c>
      <c r="B17" s="5" t="str">
        <f>CONCATENATE(Rechentabelle!A16,,Rechentabelle!B16,Rechentabelle!C16,Rechentabelle!D16,Rechentabelle!E16,Rechentabelle!F16,Rechentabelle!G16,Rechentabelle!H16,Rechentabelle!I16,)</f>
        <v>49 % von 195 Fr. =</v>
      </c>
      <c r="C17" s="2"/>
      <c r="D17" s="5"/>
      <c r="E17" s="8" t="s">
        <v>52</v>
      </c>
      <c r="F17" s="5" t="str">
        <f>CONCATENATE(Rechentabelle!L16,Rechentabelle!M16,Rechentabelle!N16,Rechentabelle!O16,Rechentabelle!P16,Rechentabelle!Q16,Rechentabelle!R16,Rechentabelle!S16,Rechentabelle!T16)</f>
        <v>43 % von 524 km =</v>
      </c>
      <c r="G17" s="2"/>
      <c r="H17" s="5"/>
      <c r="I17" s="14" t="str">
        <f>CONCATENATE(Rechentabelle!A16*Rechentabelle!G16/100,Rechentabelle!H16)</f>
        <v>95.55 Fr.</v>
      </c>
      <c r="J17" s="25" t="str">
        <f>CONCATENATE(Rechentabelle!L16*Rechentabelle!R16/100,Rechentabelle!S16)</f>
        <v>225.32 km</v>
      </c>
    </row>
    <row r="18" spans="1:10" ht="20.25" customHeight="1">
      <c r="A18" s="19" t="s">
        <v>19</v>
      </c>
      <c r="B18" s="5" t="str">
        <f>CONCATENATE(Rechentabelle!A17,,Rechentabelle!B17,Rechentabelle!C17,Rechentabelle!D17,Rechentabelle!E17,Rechentabelle!F17,Rechentabelle!G17,Rechentabelle!H17,Rechentabelle!I17,)</f>
        <v>36 % von 685 $ =</v>
      </c>
      <c r="C18" s="2"/>
      <c r="D18" s="5"/>
      <c r="E18" s="8" t="s">
        <v>53</v>
      </c>
      <c r="F18" s="5" t="str">
        <f>CONCATENATE(Rechentabelle!L17,Rechentabelle!M17,Rechentabelle!N17,Rechentabelle!O17,Rechentabelle!P17,Rechentabelle!Q17,Rechentabelle!R17,Rechentabelle!S17,Rechentabelle!T17)</f>
        <v>64 % von 322 Fr. =</v>
      </c>
      <c r="G18" s="2"/>
      <c r="H18" s="5"/>
      <c r="I18" s="14" t="str">
        <f>CONCATENATE(Rechentabelle!A17*Rechentabelle!G17/100,Rechentabelle!H17)</f>
        <v>246.6 $</v>
      </c>
      <c r="J18" s="25" t="str">
        <f>CONCATENATE(Rechentabelle!L17*Rechentabelle!R17/100,Rechentabelle!S17)</f>
        <v>206.08 Fr.</v>
      </c>
    </row>
    <row r="19" spans="1:10" ht="20.25" customHeight="1">
      <c r="A19" s="19" t="s">
        <v>20</v>
      </c>
      <c r="B19" s="5" t="str">
        <f>CONCATENATE(Rechentabelle!A18,,Rechentabelle!B18,Rechentabelle!C18,Rechentabelle!D18,Rechentabelle!E18,Rechentabelle!F18,Rechentabelle!G18,Rechentabelle!H18,Rechentabelle!I18,)</f>
        <v>84 % von 163 £ =</v>
      </c>
      <c r="C19" s="2"/>
      <c r="D19" s="5"/>
      <c r="E19" s="8" t="s">
        <v>54</v>
      </c>
      <c r="F19" s="5" t="str">
        <f>CONCATENATE(Rechentabelle!L18,Rechentabelle!M18,Rechentabelle!N18,Rechentabelle!O18,Rechentabelle!P18,Rechentabelle!Q18,Rechentabelle!R18,Rechentabelle!S18,Rechentabelle!T18)</f>
        <v>46 % von 660 mm =</v>
      </c>
      <c r="G19" s="2"/>
      <c r="H19" s="5"/>
      <c r="I19" s="14" t="str">
        <f>CONCATENATE(Rechentabelle!A18*Rechentabelle!G18/100,Rechentabelle!H18)</f>
        <v>136.92 £</v>
      </c>
      <c r="J19" s="25" t="str">
        <f>CONCATENATE(Rechentabelle!L18*Rechentabelle!R18/100,Rechentabelle!S18)</f>
        <v>303.6 mm</v>
      </c>
    </row>
    <row r="20" spans="1:10" ht="20.25" customHeight="1">
      <c r="A20" s="19" t="s">
        <v>21</v>
      </c>
      <c r="B20" s="5" t="str">
        <f>CONCATENATE(Rechentabelle!A19,,Rechentabelle!B19,Rechentabelle!C19,Rechentabelle!D19,Rechentabelle!E19,Rechentabelle!F19,Rechentabelle!G19,Rechentabelle!H19,Rechentabelle!I19,)</f>
        <v>39 % von 259 € =</v>
      </c>
      <c r="C20" s="2"/>
      <c r="D20" s="5"/>
      <c r="E20" s="8" t="s">
        <v>55</v>
      </c>
      <c r="F20" s="5" t="str">
        <f>CONCATENATE(Rechentabelle!L19,Rechentabelle!M19,Rechentabelle!N19,Rechentabelle!O19,Rechentabelle!P19,Rechentabelle!Q19,Rechentabelle!R19,Rechentabelle!S19,Rechentabelle!T19)</f>
        <v>56 % von 353 cm =</v>
      </c>
      <c r="G20" s="2"/>
      <c r="H20" s="5"/>
      <c r="I20" s="14" t="str">
        <f>CONCATENATE(Rechentabelle!A19*Rechentabelle!G19/100,Rechentabelle!H19)</f>
        <v>101.01 €</v>
      </c>
      <c r="J20" s="25" t="str">
        <f>CONCATENATE(Rechentabelle!L19*Rechentabelle!R19/100,Rechentabelle!S19)</f>
        <v>197.68 cm</v>
      </c>
    </row>
    <row r="21" spans="1:10" ht="20.25" customHeight="1">
      <c r="A21" s="19" t="s">
        <v>22</v>
      </c>
      <c r="B21" s="5" t="str">
        <f>CONCATENATE(Rechentabelle!A20,,Rechentabelle!B20,Rechentabelle!C20,Rechentabelle!D20,Rechentabelle!E20,Rechentabelle!F20,Rechentabelle!G20,Rechentabelle!H20,Rechentabelle!I20,)</f>
        <v>97 % von 325 g =</v>
      </c>
      <c r="C21" s="2"/>
      <c r="D21" s="5"/>
      <c r="E21" s="8" t="s">
        <v>56</v>
      </c>
      <c r="F21" s="5" t="str">
        <f>CONCATENATE(Rechentabelle!L20,Rechentabelle!M20,Rechentabelle!N20,Rechentabelle!O20,Rechentabelle!P20,Rechentabelle!Q20,Rechentabelle!R20,Rechentabelle!S20,Rechentabelle!T20)</f>
        <v>12 % von 12 Fr. =</v>
      </c>
      <c r="G21" s="2"/>
      <c r="H21" s="5"/>
      <c r="I21" s="14" t="str">
        <f>CONCATENATE(Rechentabelle!A20*Rechentabelle!G20/100,Rechentabelle!H20)</f>
        <v>315.25 g</v>
      </c>
      <c r="J21" s="25" t="str">
        <f>CONCATENATE(Rechentabelle!L20*Rechentabelle!R20/100,Rechentabelle!S20)</f>
        <v>1.44 Fr.</v>
      </c>
    </row>
    <row r="22" spans="1:10" ht="20.25" customHeight="1">
      <c r="A22" s="19" t="s">
        <v>23</v>
      </c>
      <c r="B22" s="5" t="str">
        <f>CONCATENATE(Rechentabelle!A21,,Rechentabelle!B21,Rechentabelle!C21,Rechentabelle!D21,Rechentabelle!E21,Rechentabelle!F21,Rechentabelle!G21,Rechentabelle!H21,Rechentabelle!I21,)</f>
        <v>11 % von 486 cm =</v>
      </c>
      <c r="C22" s="2"/>
      <c r="D22" s="5"/>
      <c r="E22" s="8" t="s">
        <v>57</v>
      </c>
      <c r="F22" s="5" t="str">
        <f>CONCATENATE(Rechentabelle!L21,Rechentabelle!M21,Rechentabelle!N21,Rechentabelle!O21,Rechentabelle!P21,Rechentabelle!Q21,Rechentabelle!R21,Rechentabelle!S21,Rechentabelle!T21)</f>
        <v>24 % von 666 $ =</v>
      </c>
      <c r="G22" s="2"/>
      <c r="H22" s="5"/>
      <c r="I22" s="14" t="str">
        <f>CONCATENATE(Rechentabelle!A21*Rechentabelle!G21/100,Rechentabelle!H21)</f>
        <v>53.46 cm</v>
      </c>
      <c r="J22" s="25" t="str">
        <f>CONCATENATE(Rechentabelle!L21*Rechentabelle!R21/100,Rechentabelle!S21)</f>
        <v>159.84 $</v>
      </c>
    </row>
    <row r="23" spans="1:10" ht="20.25" customHeight="1">
      <c r="A23" s="19" t="s">
        <v>24</v>
      </c>
      <c r="B23" s="5" t="str">
        <f>CONCATENATE(Rechentabelle!A22,,Rechentabelle!B22,Rechentabelle!C22,Rechentabelle!D22,Rechentabelle!E22,Rechentabelle!F22,Rechentabelle!G22,Rechentabelle!H22,Rechentabelle!I22,)</f>
        <v>66 % von 725 Fr. =</v>
      </c>
      <c r="C23" s="2"/>
      <c r="D23" s="5"/>
      <c r="E23" s="8" t="s">
        <v>58</v>
      </c>
      <c r="F23" s="5" t="str">
        <f>CONCATENATE(Rechentabelle!L22,Rechentabelle!M22,Rechentabelle!N22,Rechentabelle!O22,Rechentabelle!P22,Rechentabelle!Q22,Rechentabelle!R22,Rechentabelle!S22,Rechentabelle!T22)</f>
        <v>39 % von 729 £ =</v>
      </c>
      <c r="G23" s="2"/>
      <c r="H23" s="5"/>
      <c r="I23" s="14" t="str">
        <f>CONCATENATE(Rechentabelle!A22*Rechentabelle!G22/100,Rechentabelle!H22)</f>
        <v>478.5 Fr.</v>
      </c>
      <c r="J23" s="25" t="str">
        <f>CONCATENATE(Rechentabelle!L22*Rechentabelle!R22/100,Rechentabelle!S22)</f>
        <v>284.31 £</v>
      </c>
    </row>
    <row r="24" spans="1:10" ht="20.25" customHeight="1">
      <c r="A24" s="19" t="s">
        <v>25</v>
      </c>
      <c r="B24" s="5" t="str">
        <f>CONCATENATE(Rechentabelle!A23,,Rechentabelle!B23,Rechentabelle!C23,Rechentabelle!D23,Rechentabelle!E23,Rechentabelle!F23,Rechentabelle!G23,Rechentabelle!H23,Rechentabelle!I23,)</f>
        <v>68 % von 635 € =</v>
      </c>
      <c r="C24" s="2"/>
      <c r="D24" s="5"/>
      <c r="E24" s="8" t="s">
        <v>59</v>
      </c>
      <c r="F24" s="5" t="str">
        <f>CONCATENATE(Rechentabelle!L23,Rechentabelle!M23,Rechentabelle!N23,Rechentabelle!O23,Rechentabelle!P23,Rechentabelle!Q23,Rechentabelle!R23,Rechentabelle!S23,Rechentabelle!T23)</f>
        <v>31 % von 161 € =</v>
      </c>
      <c r="G24" s="2"/>
      <c r="H24" s="5"/>
      <c r="I24" s="14" t="str">
        <f>CONCATENATE(Rechentabelle!A23*Rechentabelle!G23/100,Rechentabelle!H23)</f>
        <v>431.8 €</v>
      </c>
      <c r="J24" s="25" t="str">
        <f>CONCATENATE(Rechentabelle!L23*Rechentabelle!R23/100,Rechentabelle!S23)</f>
        <v>49.91 €</v>
      </c>
    </row>
    <row r="25" spans="1:10" ht="20.25" customHeight="1">
      <c r="A25" s="19" t="s">
        <v>26</v>
      </c>
      <c r="B25" s="5" t="str">
        <f>CONCATENATE(Rechentabelle!A24,,Rechentabelle!B24,Rechentabelle!C24,Rechentabelle!D24,Rechentabelle!E24,Rechentabelle!F24,Rechentabelle!G24,Rechentabelle!H24,Rechentabelle!I24,)</f>
        <v>84 % von 731 km =</v>
      </c>
      <c r="C25" s="2"/>
      <c r="D25" s="5"/>
      <c r="E25" s="8" t="s">
        <v>60</v>
      </c>
      <c r="F25" s="5" t="str">
        <f>CONCATENATE(Rechentabelle!L24,Rechentabelle!M24,Rechentabelle!N24,Rechentabelle!O24,Rechentabelle!P24,Rechentabelle!Q24,Rechentabelle!R24,Rechentabelle!S24,Rechentabelle!T24)</f>
        <v>18 % von 824 hl =</v>
      </c>
      <c r="G25" s="2"/>
      <c r="H25" s="5"/>
      <c r="I25" s="14" t="str">
        <f>CONCATENATE(Rechentabelle!A24*Rechentabelle!G24/100,Rechentabelle!H24)</f>
        <v>614.04 km</v>
      </c>
      <c r="J25" s="25" t="str">
        <f>CONCATENATE(Rechentabelle!L24*Rechentabelle!R24/100,Rechentabelle!S24)</f>
        <v>148.32 hl</v>
      </c>
    </row>
    <row r="26" spans="1:10" ht="20.25" customHeight="1">
      <c r="A26" s="19" t="s">
        <v>27</v>
      </c>
      <c r="B26" s="5" t="str">
        <f>CONCATENATE(Rechentabelle!A25,,Rechentabelle!B25,Rechentabelle!C25,Rechentabelle!D25,Rechentabelle!E25,Rechentabelle!F25,Rechentabelle!G25,Rechentabelle!H25,Rechentabelle!I25,)</f>
        <v>17 % von 906 Fr. =</v>
      </c>
      <c r="C26" s="2"/>
      <c r="D26" s="5"/>
      <c r="E26" s="8" t="s">
        <v>61</v>
      </c>
      <c r="F26" s="5" t="str">
        <f>CONCATENATE(Rechentabelle!L25,Rechentabelle!M25,Rechentabelle!N25,Rechentabelle!O25,Rechentabelle!P25,Rechentabelle!Q25,Rechentabelle!R25,Rechentabelle!S25,Rechentabelle!T25)</f>
        <v>87 % von 170 t =</v>
      </c>
      <c r="G26" s="2"/>
      <c r="H26" s="5"/>
      <c r="I26" s="14" t="str">
        <f>CONCATENATE(Rechentabelle!A25*Rechentabelle!G25/100,Rechentabelle!H25)</f>
        <v>154.02 Fr.</v>
      </c>
      <c r="J26" s="25" t="str">
        <f>CONCATENATE(Rechentabelle!L25*Rechentabelle!R25/100,Rechentabelle!S25)</f>
        <v>147.9 t</v>
      </c>
    </row>
    <row r="27" spans="1:10" ht="20.25" customHeight="1">
      <c r="A27" s="19" t="s">
        <v>28</v>
      </c>
      <c r="B27" s="5" t="str">
        <f>CONCATENATE(Rechentabelle!A26,,Rechentabelle!B26,Rechentabelle!C26,Rechentabelle!D26,Rechentabelle!E26,Rechentabelle!F26,Rechentabelle!G26,Rechentabelle!H26,Rechentabelle!I26,)</f>
        <v>30 % von 549 mm =</v>
      </c>
      <c r="C27" s="2"/>
      <c r="D27" s="5"/>
      <c r="E27" s="8" t="s">
        <v>62</v>
      </c>
      <c r="F27" s="5" t="str">
        <f>CONCATENATE(Rechentabelle!L26,Rechentabelle!M26,Rechentabelle!N26,Rechentabelle!O26,Rechentabelle!P26,Rechentabelle!Q26,Rechentabelle!R26,Rechentabelle!S26,Rechentabelle!T26)</f>
        <v>48 % von 858 Fr. =</v>
      </c>
      <c r="G27" s="2"/>
      <c r="H27" s="5"/>
      <c r="I27" s="14" t="str">
        <f>CONCATENATE(Rechentabelle!A26*Rechentabelle!G26/100,Rechentabelle!H26)</f>
        <v>164.7 mm</v>
      </c>
      <c r="J27" s="25" t="str">
        <f>CONCATENATE(Rechentabelle!L26*Rechentabelle!R26/100,Rechentabelle!S26)</f>
        <v>411.84 Fr.</v>
      </c>
    </row>
    <row r="28" spans="1:10" ht="20.25" customHeight="1">
      <c r="A28" s="19" t="s">
        <v>29</v>
      </c>
      <c r="B28" s="5" t="str">
        <f>CONCATENATE(Rechentabelle!A27,,Rechentabelle!B27,Rechentabelle!C27,Rechentabelle!D27,Rechentabelle!E27,Rechentabelle!F27,Rechentabelle!G27,Rechentabelle!H27,Rechentabelle!I27,)</f>
        <v>96 % von 517 cm =</v>
      </c>
      <c r="C28" s="2"/>
      <c r="D28" s="5"/>
      <c r="E28" s="8" t="s">
        <v>63</v>
      </c>
      <c r="F28" s="5" t="str">
        <f>CONCATENATE(Rechentabelle!L27,Rechentabelle!M27,Rechentabelle!N27,Rechentabelle!O27,Rechentabelle!P27,Rechentabelle!Q27,Rechentabelle!R27,Rechentabelle!S27,Rechentabelle!T27)</f>
        <v>35 % von 170 kg =</v>
      </c>
      <c r="G28" s="2"/>
      <c r="H28" s="5"/>
      <c r="I28" s="14" t="str">
        <f>CONCATENATE(Rechentabelle!A27*Rechentabelle!G27/100,Rechentabelle!H27)</f>
        <v>496.32 cm</v>
      </c>
      <c r="J28" s="25" t="str">
        <f>CONCATENATE(Rechentabelle!L27*Rechentabelle!R27/100,Rechentabelle!S27)</f>
        <v>59.5 kg</v>
      </c>
    </row>
    <row r="29" spans="1:10" ht="20.25" customHeight="1">
      <c r="A29" s="19" t="s">
        <v>30</v>
      </c>
      <c r="B29" s="5" t="str">
        <f>CONCATENATE(Rechentabelle!A28,,Rechentabelle!B28,Rechentabelle!C28,Rechentabelle!D28,Rechentabelle!E28,Rechentabelle!F28,Rechentabelle!G28,Rechentabelle!H28,Rechentabelle!I28,)</f>
        <v>15 % von 935 Fr. =</v>
      </c>
      <c r="C29" s="2"/>
      <c r="D29" s="5"/>
      <c r="E29" s="8" t="s">
        <v>64</v>
      </c>
      <c r="F29" s="5" t="str">
        <f>CONCATENATE(Rechentabelle!L28,Rechentabelle!M28,Rechentabelle!N28,Rechentabelle!O28,Rechentabelle!P28,Rechentabelle!Q28,Rechentabelle!R28,Rechentabelle!S28,Rechentabelle!T28)</f>
        <v>32 % von 959 km =</v>
      </c>
      <c r="G29" s="2"/>
      <c r="H29" s="5"/>
      <c r="I29" s="14" t="str">
        <f>CONCATENATE(Rechentabelle!A28*Rechentabelle!G28/100,Rechentabelle!H28)</f>
        <v>140.25 Fr.</v>
      </c>
      <c r="J29" s="25" t="str">
        <f>CONCATENATE(Rechentabelle!L28*Rechentabelle!R28/100,Rechentabelle!S28)</f>
        <v>306.88 km</v>
      </c>
    </row>
    <row r="30" spans="1:10" ht="20.25" customHeight="1">
      <c r="A30" s="19" t="s">
        <v>31</v>
      </c>
      <c r="B30" s="5" t="str">
        <f>CONCATENATE(Rechentabelle!A29,,Rechentabelle!B29,Rechentabelle!C29,Rechentabelle!D29,Rechentabelle!E29,Rechentabelle!F29,Rechentabelle!G29,Rechentabelle!H29,Rechentabelle!I29,)</f>
        <v>78 % von 221 $ =</v>
      </c>
      <c r="C30" s="2"/>
      <c r="D30" s="5"/>
      <c r="E30" s="8" t="s">
        <v>65</v>
      </c>
      <c r="F30" s="5" t="str">
        <f>CONCATENATE(Rechentabelle!L29,Rechentabelle!M29,Rechentabelle!N29,Rechentabelle!O29,Rechentabelle!P29,Rechentabelle!Q29,Rechentabelle!R29,Rechentabelle!S29,Rechentabelle!T29)</f>
        <v>63 % von 215 Fr. =</v>
      </c>
      <c r="G30" s="2"/>
      <c r="H30" s="5"/>
      <c r="I30" s="14" t="str">
        <f>CONCATENATE(Rechentabelle!A29*Rechentabelle!G29/100,Rechentabelle!H29)</f>
        <v>172.38 $</v>
      </c>
      <c r="J30" s="25" t="str">
        <f>CONCATENATE(Rechentabelle!L29*Rechentabelle!R29/100,Rechentabelle!S29)</f>
        <v>135.45 Fr.</v>
      </c>
    </row>
    <row r="31" spans="1:10" ht="20.25" customHeight="1">
      <c r="A31" s="19" t="s">
        <v>32</v>
      </c>
      <c r="B31" s="5" t="str">
        <f>CONCATENATE(Rechentabelle!A30,,Rechentabelle!B30,Rechentabelle!C30,Rechentabelle!D30,Rechentabelle!E30,Rechentabelle!F30,Rechentabelle!G30,Rechentabelle!H30,Rechentabelle!I30,)</f>
        <v>26 % von 408 £ =</v>
      </c>
      <c r="C31" s="2"/>
      <c r="D31" s="5"/>
      <c r="E31" s="8" t="s">
        <v>66</v>
      </c>
      <c r="F31" s="5" t="str">
        <f>CONCATENATE(Rechentabelle!L30,Rechentabelle!M30,Rechentabelle!N30,Rechentabelle!O30,Rechentabelle!P30,Rechentabelle!Q30,Rechentabelle!R30,Rechentabelle!S30,Rechentabelle!T30)</f>
        <v>31 % von 722 mm =</v>
      </c>
      <c r="G31" s="2"/>
      <c r="H31" s="5"/>
      <c r="I31" s="14" t="str">
        <f>CONCATENATE(Rechentabelle!A30*Rechentabelle!G30/100,Rechentabelle!H30)</f>
        <v>106.08 £</v>
      </c>
      <c r="J31" s="25" t="str">
        <f>CONCATENATE(Rechentabelle!L30*Rechentabelle!R30/100,Rechentabelle!S30)</f>
        <v>223.82 mm</v>
      </c>
    </row>
    <row r="32" spans="1:10" ht="20.25" customHeight="1">
      <c r="A32" s="19" t="s">
        <v>33</v>
      </c>
      <c r="B32" s="5" t="str">
        <f>CONCATENATE(Rechentabelle!A31,,Rechentabelle!B31,Rechentabelle!C31,Rechentabelle!D31,Rechentabelle!E31,Rechentabelle!F31,Rechentabelle!G31,Rechentabelle!H31,Rechentabelle!I31,)</f>
        <v>12 % von 559 € =</v>
      </c>
      <c r="C32" s="2"/>
      <c r="D32" s="5"/>
      <c r="E32" s="8" t="s">
        <v>67</v>
      </c>
      <c r="F32" s="5" t="str">
        <f>CONCATENATE(Rechentabelle!L31,Rechentabelle!M31,Rechentabelle!N31,Rechentabelle!O31,Rechentabelle!P31,Rechentabelle!Q31,Rechentabelle!R31,Rechentabelle!S31,Rechentabelle!T31)</f>
        <v>82 % von 603 ml =</v>
      </c>
      <c r="G32" s="2"/>
      <c r="H32" s="5"/>
      <c r="I32" s="14" t="str">
        <f>CONCATENATE(Rechentabelle!A31*Rechentabelle!G31/100,Rechentabelle!H31)</f>
        <v>67.08 €</v>
      </c>
      <c r="J32" s="25" t="str">
        <f>CONCATENATE(Rechentabelle!L31*Rechentabelle!R31/100,Rechentabelle!S31)</f>
        <v>494.46 ml</v>
      </c>
    </row>
    <row r="33" spans="1:10" ht="20.25" customHeight="1">
      <c r="A33" s="19" t="s">
        <v>34</v>
      </c>
      <c r="B33" s="5" t="str">
        <f>CONCATENATE(Rechentabelle!A32,,Rechentabelle!B32,Rechentabelle!C32,Rechentabelle!D32,Rechentabelle!E32,Rechentabelle!F32,Rechentabelle!G32,Rechentabelle!H32,Rechentabelle!I32,)</f>
        <v>80 % von 524 hl =</v>
      </c>
      <c r="C33" s="2"/>
      <c r="D33" s="5"/>
      <c r="E33" s="8" t="s">
        <v>68</v>
      </c>
      <c r="F33" s="5" t="str">
        <f>CONCATENATE(Rechentabelle!L32,Rechentabelle!M32,Rechentabelle!N32,Rechentabelle!O32,Rechentabelle!P32,Rechentabelle!Q32,Rechentabelle!R32,Rechentabelle!S32,Rechentabelle!T32)</f>
        <v>96 % von 645 $ =</v>
      </c>
      <c r="G33" s="2"/>
      <c r="H33" s="5"/>
      <c r="I33" s="14" t="str">
        <f>CONCATENATE(Rechentabelle!A32*Rechentabelle!G32/100,Rechentabelle!H32)</f>
        <v>419.2 hl</v>
      </c>
      <c r="J33" s="25" t="str">
        <f>CONCATENATE(Rechentabelle!L32*Rechentabelle!R32/100,Rechentabelle!S32)</f>
        <v>619.2 $</v>
      </c>
    </row>
    <row r="34" spans="1:10" ht="20.25" customHeight="1" thickBot="1">
      <c r="A34" s="20" t="s">
        <v>35</v>
      </c>
      <c r="B34" s="6" t="str">
        <f>CONCATENATE(Rechentabelle!A33,,Rechentabelle!B33,Rechentabelle!C33,Rechentabelle!D33,Rechentabelle!E33,Rechentabelle!F33,Rechentabelle!G33,Rechentabelle!H33,Rechentabelle!I33,)</f>
        <v>58 % von 490 t =</v>
      </c>
      <c r="C34" s="6"/>
      <c r="D34" s="6"/>
      <c r="E34" s="9" t="s">
        <v>69</v>
      </c>
      <c r="F34" s="6" t="str">
        <f>CONCATENATE(Rechentabelle!L33,Rechentabelle!M33,Rechentabelle!N33,Rechentabelle!O33,Rechentabelle!P33,Rechentabelle!Q33,Rechentabelle!R33,Rechentabelle!S33,Rechentabelle!T33)</f>
        <v>9 % von 482 £ =</v>
      </c>
      <c r="G34" s="6"/>
      <c r="H34" s="6"/>
      <c r="I34" s="21" t="str">
        <f>CONCATENATE(Rechentabelle!A33*Rechentabelle!G33/100,Rechentabelle!H33)</f>
        <v>284.2 t</v>
      </c>
      <c r="J34" s="26" t="str">
        <f>CONCATENATE(Rechentabelle!L33*Rechentabelle!R33/100,Rechentabelle!S33)</f>
        <v>43.38 £</v>
      </c>
    </row>
    <row r="35" ht="20.25" customHeight="1">
      <c r="B35" s="1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94"/>
  <headerFooter alignWithMargins="0">
    <oddHeader>&amp;L&amp;"Arial,Fett"&amp;12Prozentrechnen: Übungsblatt</oddHeader>
    <oddFooter>&amp;L&amp;"Arial,Kursiv"&amp;8F. Feldmann (http://automat.jimdo.com)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"/>
  <sheetViews>
    <sheetView showGridLines="0" showRowColHeaders="0" workbookViewId="0" topLeftCell="A1">
      <selection activeCell="L20" sqref="L20"/>
    </sheetView>
  </sheetViews>
  <sheetFormatPr defaultColWidth="5.57421875" defaultRowHeight="20.25" customHeight="1"/>
  <cols>
    <col min="1" max="1" width="3.8515625" style="30" customWidth="1"/>
    <col min="2" max="2" width="20.421875" style="5" customWidth="1"/>
    <col min="3" max="3" width="11.421875" style="5" customWidth="1"/>
    <col min="4" max="4" width="1.421875" style="5" customWidth="1"/>
    <col min="5" max="5" width="3.8515625" style="30" customWidth="1"/>
    <col min="6" max="6" width="19.7109375" style="5" customWidth="1"/>
    <col min="7" max="7" width="11.28125" style="5" customWidth="1"/>
    <col min="8" max="8" width="1.421875" style="5" customWidth="1"/>
    <col min="9" max="9" width="6.28125" style="31" customWidth="1"/>
    <col min="10" max="10" width="6.28125" style="32" customWidth="1"/>
    <col min="11" max="11" width="5.421875" style="5" customWidth="1"/>
    <col min="12" max="12" width="66.7109375" style="5" customWidth="1"/>
    <col min="13" max="16384" width="5.421875" style="5" customWidth="1"/>
  </cols>
  <sheetData>
    <row r="1" spans="1:10" s="29" customFormat="1" ht="20.25" customHeight="1">
      <c r="A1" s="38"/>
      <c r="B1" s="39" t="s">
        <v>70</v>
      </c>
      <c r="C1" s="40">
        <v>1</v>
      </c>
      <c r="D1" s="41"/>
      <c r="E1" s="42"/>
      <c r="F1" s="41"/>
      <c r="G1" s="41"/>
      <c r="H1" s="41"/>
      <c r="I1" s="43" t="s">
        <v>83</v>
      </c>
      <c r="J1" s="46" t="s">
        <v>84</v>
      </c>
    </row>
    <row r="2" spans="1:12" s="33" customFormat="1" ht="20.25" customHeight="1">
      <c r="A2" s="36" t="s">
        <v>3</v>
      </c>
      <c r="B2" s="33" t="str">
        <f>CONCATENATE(Rechentabelle!J1,Rechentabelle!K1,Rechentabelle!F1,Rechentabelle!E1,Rechentabelle!F1,Rechentabelle!G1,Rechentabelle!H1)</f>
        <v>245.52 Fr. von 264 Fr.</v>
      </c>
      <c r="C2" s="35"/>
      <c r="E2" s="49" t="s">
        <v>36</v>
      </c>
      <c r="F2" s="50" t="str">
        <f>CONCATENATE(Rechentabelle!U1,Rechentabelle!V1,Rechentabelle!O1,Rechentabelle!O1,Rechentabelle!P1,Rechentabelle!O1,Rechentabelle!R1,Rechentabelle!S1)</f>
        <v>53.01 €  von 171 €</v>
      </c>
      <c r="G2" s="51"/>
      <c r="H2" s="52"/>
      <c r="I2" s="44" t="str">
        <f>CONCATENATE(Rechentabelle!A1,Rechentabelle!F1,Rechentabelle!C1)</f>
        <v>93 %</v>
      </c>
      <c r="J2" s="47" t="str">
        <f>CONCATENATE(Rechentabelle!L1,Rechentabelle!O1,Rechentabelle!N1)</f>
        <v>31 %</v>
      </c>
      <c r="L2" s="34" t="s">
        <v>85</v>
      </c>
    </row>
    <row r="3" spans="1:10" s="33" customFormat="1" ht="20.25" customHeight="1">
      <c r="A3" s="36" t="s">
        <v>4</v>
      </c>
      <c r="B3" s="33" t="str">
        <f>CONCATENATE(Rechentabelle!J2,Rechentabelle!K2,Rechentabelle!F2,Rechentabelle!E2,Rechentabelle!F2,Rechentabelle!G2,Rechentabelle!H2)</f>
        <v>121.94 kg von 134 kg</v>
      </c>
      <c r="C3" s="35"/>
      <c r="E3" s="53" t="s">
        <v>37</v>
      </c>
      <c r="F3" s="33" t="str">
        <f>CONCATENATE(Rechentabelle!U2,Rechentabelle!V2,Rechentabelle!O2,Rechentabelle!O2,Rechentabelle!P2,Rechentabelle!O2,Rechentabelle!R2,Rechentabelle!S2)</f>
        <v>414.12 g  von 812 g</v>
      </c>
      <c r="G3" s="35"/>
      <c r="H3" s="54"/>
      <c r="I3" s="44" t="str">
        <f>CONCATENATE(Rechentabelle!A2,Rechentabelle!F2,Rechentabelle!C2)</f>
        <v>91 %</v>
      </c>
      <c r="J3" s="47" t="str">
        <f>CONCATENATE(Rechentabelle!L2,Rechentabelle!O2,Rechentabelle!N2)</f>
        <v>51 %</v>
      </c>
    </row>
    <row r="4" spans="1:10" s="33" customFormat="1" ht="20.25" customHeight="1">
      <c r="A4" s="36" t="s">
        <v>5</v>
      </c>
      <c r="B4" s="33" t="str">
        <f>CONCATENATE(Rechentabelle!J3,Rechentabelle!K3,Rechentabelle!F3,Rechentabelle!E3,Rechentabelle!F3,Rechentabelle!G3,Rechentabelle!H3)</f>
        <v>152.48 km von 953 km</v>
      </c>
      <c r="C4" s="35"/>
      <c r="E4" s="53" t="s">
        <v>38</v>
      </c>
      <c r="F4" s="33" t="str">
        <f>CONCATENATE(Rechentabelle!U3,Rechentabelle!V3,Rechentabelle!O3,Rechentabelle!O3,Rechentabelle!P3,Rechentabelle!O3,Rechentabelle!R3,Rechentabelle!S3)</f>
        <v>565.22 cm  von 958 cm</v>
      </c>
      <c r="G4" s="35"/>
      <c r="H4" s="54"/>
      <c r="I4" s="44" t="str">
        <f>CONCATENATE(Rechentabelle!A3,Rechentabelle!F3,Rechentabelle!C3)</f>
        <v>16 %</v>
      </c>
      <c r="J4" s="47" t="str">
        <f>CONCATENATE(Rechentabelle!L3,Rechentabelle!O3,Rechentabelle!N3)</f>
        <v>59 %</v>
      </c>
    </row>
    <row r="5" spans="1:10" s="33" customFormat="1" ht="20.25" customHeight="1">
      <c r="A5" s="36" t="s">
        <v>6</v>
      </c>
      <c r="B5" s="33" t="str">
        <f>CONCATENATE(Rechentabelle!J4,Rechentabelle!K4,Rechentabelle!F4,Rechentabelle!E4,Rechentabelle!F4,Rechentabelle!G4,Rechentabelle!H4)</f>
        <v>540.54 Fr. von 858 Fr.</v>
      </c>
      <c r="C5" s="35"/>
      <c r="E5" s="53" t="s">
        <v>39</v>
      </c>
      <c r="F5" s="33" t="str">
        <f>CONCATENATE(Rechentabelle!U4,Rechentabelle!V4,Rechentabelle!O4,Rechentabelle!O4,Rechentabelle!P4,Rechentabelle!O4,Rechentabelle!R4,Rechentabelle!S4)</f>
        <v>675.92 Fr.  von 952 Fr.</v>
      </c>
      <c r="G5" s="35"/>
      <c r="H5" s="54"/>
      <c r="I5" s="44" t="str">
        <f>CONCATENATE(Rechentabelle!A4,Rechentabelle!F4,Rechentabelle!C4)</f>
        <v>63 %</v>
      </c>
      <c r="J5" s="47" t="str">
        <f>CONCATENATE(Rechentabelle!L4,Rechentabelle!O4,Rechentabelle!N4)</f>
        <v>71 %</v>
      </c>
    </row>
    <row r="6" spans="1:10" s="33" customFormat="1" ht="20.25" customHeight="1">
      <c r="A6" s="36" t="s">
        <v>7</v>
      </c>
      <c r="B6" s="33" t="str">
        <f>CONCATENATE(Rechentabelle!J5,Rechentabelle!K5,Rechentabelle!F5,Rechentabelle!E5,Rechentabelle!F5,Rechentabelle!G5,Rechentabelle!H5)</f>
        <v>236.64 mm von 816 mm</v>
      </c>
      <c r="C6" s="35"/>
      <c r="E6" s="53" t="s">
        <v>40</v>
      </c>
      <c r="F6" s="33" t="str">
        <f>CONCATENATE(Rechentabelle!U5,Rechentabelle!V5,Rechentabelle!O5,Rechentabelle!O5,Rechentabelle!P5,Rechentabelle!O5,Rechentabelle!R5,Rechentabelle!S5)</f>
        <v>508.19 €  von 571 €</v>
      </c>
      <c r="G6" s="35"/>
      <c r="H6" s="54"/>
      <c r="I6" s="44" t="str">
        <f>CONCATENATE(Rechentabelle!A5,Rechentabelle!F5,Rechentabelle!C5)</f>
        <v>29 %</v>
      </c>
      <c r="J6" s="47" t="str">
        <f>CONCATENATE(Rechentabelle!L5,Rechentabelle!O5,Rechentabelle!N5)</f>
        <v>89 %</v>
      </c>
    </row>
    <row r="7" spans="1:10" s="33" customFormat="1" ht="20.25" customHeight="1">
      <c r="A7" s="36" t="s">
        <v>8</v>
      </c>
      <c r="B7" s="33" t="str">
        <f>CONCATENATE(Rechentabelle!J6,Rechentabelle!K6,Rechentabelle!F6,Rechentabelle!E6,Rechentabelle!F6,Rechentabelle!G6,Rechentabelle!H6)</f>
        <v>139.92 ml von 264 ml</v>
      </c>
      <c r="C7" s="35"/>
      <c r="E7" s="53" t="s">
        <v>41</v>
      </c>
      <c r="F7" s="33" t="str">
        <f>CONCATENATE(Rechentabelle!U6,Rechentabelle!V6,Rechentabelle!O6,Rechentabelle!O6,Rechentabelle!P6,Rechentabelle!O6,Rechentabelle!R6,Rechentabelle!S6)</f>
        <v>128.8 g  von 230 g</v>
      </c>
      <c r="G7" s="35"/>
      <c r="H7" s="54"/>
      <c r="I7" s="44" t="str">
        <f>CONCATENATE(Rechentabelle!A6,Rechentabelle!F6,Rechentabelle!C6)</f>
        <v>53 %</v>
      </c>
      <c r="J7" s="47" t="str">
        <f>CONCATENATE(Rechentabelle!L6,Rechentabelle!O6,Rechentabelle!N6)</f>
        <v>56 %</v>
      </c>
    </row>
    <row r="8" spans="1:10" s="33" customFormat="1" ht="20.25" customHeight="1">
      <c r="A8" s="36" t="s">
        <v>9</v>
      </c>
      <c r="B8" s="33" t="str">
        <f>CONCATENATE(Rechentabelle!J7,Rechentabelle!K7,Rechentabelle!F7,Rechentabelle!E7,Rechentabelle!F7,Rechentabelle!G7,Rechentabelle!H7)</f>
        <v>386.4 $ von 420 $</v>
      </c>
      <c r="C8" s="35"/>
      <c r="E8" s="53" t="s">
        <v>42</v>
      </c>
      <c r="F8" s="33" t="str">
        <f>CONCATENATE(Rechentabelle!U7,Rechentabelle!V7,Rechentabelle!O7,Rechentabelle!O7,Rechentabelle!P7,Rechentabelle!O7,Rechentabelle!R7,Rechentabelle!S7)</f>
        <v>58.59 cm  von 217 cm</v>
      </c>
      <c r="G8" s="35"/>
      <c r="H8" s="54"/>
      <c r="I8" s="44" t="str">
        <f>CONCATENATE(Rechentabelle!A7,Rechentabelle!F7,Rechentabelle!C7)</f>
        <v>92 %</v>
      </c>
      <c r="J8" s="47" t="str">
        <f>CONCATENATE(Rechentabelle!L7,Rechentabelle!O7,Rechentabelle!N7)</f>
        <v>27 %</v>
      </c>
    </row>
    <row r="9" spans="1:10" s="33" customFormat="1" ht="20.25" customHeight="1">
      <c r="A9" s="36" t="s">
        <v>10</v>
      </c>
      <c r="B9" s="33" t="str">
        <f>CONCATENATE(Rechentabelle!J8,Rechentabelle!K8,Rechentabelle!F8,Rechentabelle!E8,Rechentabelle!F8,Rechentabelle!G8,Rechentabelle!H8)</f>
        <v>73.5 £ von 175 £</v>
      </c>
      <c r="C9" s="35"/>
      <c r="E9" s="53" t="s">
        <v>44</v>
      </c>
      <c r="F9" s="33" t="str">
        <f>CONCATENATE(Rechentabelle!U8,Rechentabelle!V8,Rechentabelle!O8,Rechentabelle!O8,Rechentabelle!P8,Rechentabelle!O8,Rechentabelle!R8,Rechentabelle!S8)</f>
        <v>109.92 Fr.  von 916 Fr.</v>
      </c>
      <c r="G9" s="35"/>
      <c r="H9" s="54"/>
      <c r="I9" s="44" t="str">
        <f>CONCATENATE(Rechentabelle!A8,Rechentabelle!F8,Rechentabelle!C8)</f>
        <v>42 %</v>
      </c>
      <c r="J9" s="47" t="str">
        <f>CONCATENATE(Rechentabelle!L8,Rechentabelle!O8,Rechentabelle!N8)</f>
        <v>12 %</v>
      </c>
    </row>
    <row r="10" spans="1:10" s="33" customFormat="1" ht="20.25" customHeight="1">
      <c r="A10" s="36" t="s">
        <v>11</v>
      </c>
      <c r="B10" s="33" t="str">
        <f>CONCATENATE(Rechentabelle!J9,Rechentabelle!K9,Rechentabelle!F9,Rechentabelle!E9,Rechentabelle!F9,Rechentabelle!G9,Rechentabelle!H9)</f>
        <v>470.96 € von 841 €</v>
      </c>
      <c r="C10" s="35"/>
      <c r="E10" s="53" t="s">
        <v>45</v>
      </c>
      <c r="F10" s="33" t="str">
        <f>CONCATENATE(Rechentabelle!U9,Rechentabelle!V9,Rechentabelle!O9,Rechentabelle!O9,Rechentabelle!P9,Rechentabelle!O9,Rechentabelle!R9,Rechentabelle!S9)</f>
        <v>515.46 $  von 726 $</v>
      </c>
      <c r="G10" s="35"/>
      <c r="H10" s="54"/>
      <c r="I10" s="44" t="str">
        <f>CONCATENATE(Rechentabelle!A9,Rechentabelle!F9,Rechentabelle!C9)</f>
        <v>56 %</v>
      </c>
      <c r="J10" s="47" t="str">
        <f>CONCATENATE(Rechentabelle!L9,Rechentabelle!O9,Rechentabelle!N9)</f>
        <v>71 %</v>
      </c>
    </row>
    <row r="11" spans="1:10" s="33" customFormat="1" ht="20.25" customHeight="1">
      <c r="A11" s="36" t="s">
        <v>12</v>
      </c>
      <c r="B11" s="33" t="str">
        <f>CONCATENATE(Rechentabelle!J10,Rechentabelle!K10,Rechentabelle!F10,Rechentabelle!E10,Rechentabelle!F10,Rechentabelle!G10,Rechentabelle!H10)</f>
        <v>28.67 g von 47 g</v>
      </c>
      <c r="C11" s="35"/>
      <c r="E11" s="53" t="s">
        <v>46</v>
      </c>
      <c r="F11" s="33" t="str">
        <f>CONCATENATE(Rechentabelle!U10,Rechentabelle!V10,Rechentabelle!O10,Rechentabelle!O10,Rechentabelle!P10,Rechentabelle!O10,Rechentabelle!R10,Rechentabelle!S10)</f>
        <v>192.77 £  von 521 £</v>
      </c>
      <c r="G11" s="35"/>
      <c r="H11" s="54"/>
      <c r="I11" s="44" t="str">
        <f>CONCATENATE(Rechentabelle!A10,Rechentabelle!F10,Rechentabelle!C10)</f>
        <v>61 %</v>
      </c>
      <c r="J11" s="47" t="str">
        <f>CONCATENATE(Rechentabelle!L10,Rechentabelle!O10,Rechentabelle!N10)</f>
        <v>37 %</v>
      </c>
    </row>
    <row r="12" spans="1:10" s="33" customFormat="1" ht="20.25" customHeight="1">
      <c r="A12" s="36" t="s">
        <v>13</v>
      </c>
      <c r="B12" s="33" t="str">
        <f>CONCATENATE(Rechentabelle!J11,Rechentabelle!K11,Rechentabelle!F11,Rechentabelle!E11,Rechentabelle!F11,Rechentabelle!G11,Rechentabelle!H11)</f>
        <v>303.3 cm von 674 cm</v>
      </c>
      <c r="C12" s="35"/>
      <c r="E12" s="53" t="s">
        <v>47</v>
      </c>
      <c r="F12" s="33" t="str">
        <f>CONCATENATE(Rechentabelle!U11,Rechentabelle!V11,Rechentabelle!O11,Rechentabelle!O11,Rechentabelle!P11,Rechentabelle!O11,Rechentabelle!R11,Rechentabelle!S11)</f>
        <v>50.6 €  von 230 €</v>
      </c>
      <c r="G12" s="35"/>
      <c r="H12" s="54"/>
      <c r="I12" s="44" t="str">
        <f>CONCATENATE(Rechentabelle!A11,Rechentabelle!F11,Rechentabelle!C11)</f>
        <v>45 %</v>
      </c>
      <c r="J12" s="47" t="str">
        <f>CONCATENATE(Rechentabelle!L11,Rechentabelle!O11,Rechentabelle!N11)</f>
        <v>22 %</v>
      </c>
    </row>
    <row r="13" spans="1:10" s="33" customFormat="1" ht="20.25" customHeight="1">
      <c r="A13" s="36" t="s">
        <v>14</v>
      </c>
      <c r="B13" s="33" t="str">
        <f>CONCATENATE(Rechentabelle!J12,Rechentabelle!K12,Rechentabelle!F12,Rechentabelle!E12,Rechentabelle!F12,Rechentabelle!G12,Rechentabelle!H12)</f>
        <v>101.5 Fr. von 350 Fr.</v>
      </c>
      <c r="C13" s="35"/>
      <c r="E13" s="53" t="s">
        <v>48</v>
      </c>
      <c r="F13" s="33" t="str">
        <f>CONCATENATE(Rechentabelle!U12,Rechentabelle!V12,Rechentabelle!O12,Rechentabelle!O12,Rechentabelle!P12,Rechentabelle!O12,Rechentabelle!R12,Rechentabelle!S12)</f>
        <v>132.46 g  von 358 g</v>
      </c>
      <c r="G13" s="35"/>
      <c r="H13" s="54"/>
      <c r="I13" s="44" t="str">
        <f>CONCATENATE(Rechentabelle!A12,Rechentabelle!F12,Rechentabelle!C12)</f>
        <v>29 %</v>
      </c>
      <c r="J13" s="47" t="str">
        <f>CONCATENATE(Rechentabelle!L12,Rechentabelle!O12,Rechentabelle!N12)</f>
        <v>37 %</v>
      </c>
    </row>
    <row r="14" spans="1:10" s="33" customFormat="1" ht="20.25" customHeight="1">
      <c r="A14" s="36" t="s">
        <v>15</v>
      </c>
      <c r="B14" s="33" t="str">
        <f>CONCATENATE(Rechentabelle!J13,Rechentabelle!K13,Rechentabelle!F13,Rechentabelle!E13,Rechentabelle!F13,Rechentabelle!G13,Rechentabelle!H13)</f>
        <v>391.3 € von 455 €</v>
      </c>
      <c r="C14" s="35"/>
      <c r="E14" s="53" t="s">
        <v>49</v>
      </c>
      <c r="F14" s="33" t="str">
        <f>CONCATENATE(Rechentabelle!U13,Rechentabelle!V13,Rechentabelle!O13,Rechentabelle!O13,Rechentabelle!P13,Rechentabelle!O13,Rechentabelle!R13,Rechentabelle!S13)</f>
        <v>481.25 cm  von 625 cm</v>
      </c>
      <c r="G14" s="35"/>
      <c r="H14" s="54"/>
      <c r="I14" s="44" t="str">
        <f>CONCATENATE(Rechentabelle!A13,Rechentabelle!F13,Rechentabelle!C13)</f>
        <v>86 %</v>
      </c>
      <c r="J14" s="47" t="str">
        <f>CONCATENATE(Rechentabelle!L13,Rechentabelle!O13,Rechentabelle!N13)</f>
        <v>77 %</v>
      </c>
    </row>
    <row r="15" spans="1:10" s="33" customFormat="1" ht="20.25" customHeight="1">
      <c r="A15" s="36" t="s">
        <v>16</v>
      </c>
      <c r="B15" s="33" t="str">
        <f>CONCATENATE(Rechentabelle!J14,Rechentabelle!K14,Rechentabelle!F14,Rechentabelle!E14,Rechentabelle!F14,Rechentabelle!G14,Rechentabelle!H14)</f>
        <v>18.26 g von 166 g</v>
      </c>
      <c r="C15" s="35"/>
      <c r="E15" s="53" t="s">
        <v>50</v>
      </c>
      <c r="F15" s="33" t="str">
        <f>CONCATENATE(Rechentabelle!U14,Rechentabelle!V14,Rechentabelle!O14,Rechentabelle!O14,Rechentabelle!P14,Rechentabelle!O14,Rechentabelle!R14,Rechentabelle!S14)</f>
        <v>173.7 Fr.  von 579 Fr.</v>
      </c>
      <c r="G15" s="35"/>
      <c r="H15" s="54"/>
      <c r="I15" s="44" t="str">
        <f>CONCATENATE(Rechentabelle!A14,Rechentabelle!F14,Rechentabelle!C14)</f>
        <v>11 %</v>
      </c>
      <c r="J15" s="47" t="str">
        <f>CONCATENATE(Rechentabelle!L14,Rechentabelle!O14,Rechentabelle!N14)</f>
        <v>30 %</v>
      </c>
    </row>
    <row r="16" spans="1:10" s="33" customFormat="1" ht="20.25" customHeight="1">
      <c r="A16" s="36" t="s">
        <v>17</v>
      </c>
      <c r="B16" s="33" t="str">
        <f>CONCATENATE(Rechentabelle!J15,Rechentabelle!K15,Rechentabelle!F15,Rechentabelle!E15,Rechentabelle!F15,Rechentabelle!G15,Rechentabelle!H15)</f>
        <v>809.76 cm von 964 cm</v>
      </c>
      <c r="C16" s="35"/>
      <c r="E16" s="53" t="s">
        <v>51</v>
      </c>
      <c r="F16" s="33" t="str">
        <f>CONCATENATE(Rechentabelle!U15,Rechentabelle!V15,Rechentabelle!O15,Rechentabelle!O15,Rechentabelle!P15,Rechentabelle!O15,Rechentabelle!R15,Rechentabelle!S15)</f>
        <v>209.25 €  von 465 €</v>
      </c>
      <c r="G16" s="35"/>
      <c r="H16" s="54"/>
      <c r="I16" s="44" t="str">
        <f>CONCATENATE(Rechentabelle!A15,Rechentabelle!F15,Rechentabelle!C15)</f>
        <v>84 %</v>
      </c>
      <c r="J16" s="47" t="str">
        <f>CONCATENATE(Rechentabelle!L15,Rechentabelle!O15,Rechentabelle!N15)</f>
        <v>45 %</v>
      </c>
    </row>
    <row r="17" spans="1:10" s="33" customFormat="1" ht="20.25" customHeight="1">
      <c r="A17" s="36" t="s">
        <v>18</v>
      </c>
      <c r="B17" s="33" t="str">
        <f>CONCATENATE(Rechentabelle!J16,Rechentabelle!K16,Rechentabelle!F16,Rechentabelle!E16,Rechentabelle!F16,Rechentabelle!G16,Rechentabelle!H16)</f>
        <v>95.55 Fr. von 195 Fr.</v>
      </c>
      <c r="C17" s="35"/>
      <c r="E17" s="53" t="s">
        <v>52</v>
      </c>
      <c r="F17" s="33" t="str">
        <f>CONCATENATE(Rechentabelle!U16,Rechentabelle!V16,Rechentabelle!O16,Rechentabelle!O16,Rechentabelle!P16,Rechentabelle!O16,Rechentabelle!R16,Rechentabelle!S16)</f>
        <v>225.32 km  von 524 km</v>
      </c>
      <c r="G17" s="35"/>
      <c r="H17" s="54"/>
      <c r="I17" s="44" t="str">
        <f>CONCATENATE(Rechentabelle!A16,Rechentabelle!F16,Rechentabelle!C16)</f>
        <v>49 %</v>
      </c>
      <c r="J17" s="47" t="str">
        <f>CONCATENATE(Rechentabelle!L16,Rechentabelle!O16,Rechentabelle!N16)</f>
        <v>43 %</v>
      </c>
    </row>
    <row r="18" spans="1:10" s="33" customFormat="1" ht="20.25" customHeight="1">
      <c r="A18" s="36" t="s">
        <v>19</v>
      </c>
      <c r="B18" s="33" t="str">
        <f>CONCATENATE(Rechentabelle!J17,Rechentabelle!K17,Rechentabelle!F17,Rechentabelle!E17,Rechentabelle!F17,Rechentabelle!G17,Rechentabelle!H17)</f>
        <v>246.6 $ von 685 $</v>
      </c>
      <c r="C18" s="35"/>
      <c r="E18" s="53" t="s">
        <v>53</v>
      </c>
      <c r="F18" s="33" t="str">
        <f>CONCATENATE(Rechentabelle!U17,Rechentabelle!V17,Rechentabelle!O17,Rechentabelle!O17,Rechentabelle!P17,Rechentabelle!O17,Rechentabelle!R17,Rechentabelle!S17)</f>
        <v>206.08 Fr.  von 322 Fr.</v>
      </c>
      <c r="G18" s="35"/>
      <c r="H18" s="54"/>
      <c r="I18" s="44" t="str">
        <f>CONCATENATE(Rechentabelle!A17,Rechentabelle!F17,Rechentabelle!C17)</f>
        <v>36 %</v>
      </c>
      <c r="J18" s="47" t="str">
        <f>CONCATENATE(Rechentabelle!L17,Rechentabelle!O17,Rechentabelle!N17)</f>
        <v>64 %</v>
      </c>
    </row>
    <row r="19" spans="1:10" s="33" customFormat="1" ht="20.25" customHeight="1">
      <c r="A19" s="36" t="s">
        <v>20</v>
      </c>
      <c r="B19" s="33" t="str">
        <f>CONCATENATE(Rechentabelle!J18,Rechentabelle!K18,Rechentabelle!F18,Rechentabelle!E18,Rechentabelle!F18,Rechentabelle!G18,Rechentabelle!H18)</f>
        <v>136.92 £ von 163 £</v>
      </c>
      <c r="C19" s="35"/>
      <c r="E19" s="53" t="s">
        <v>54</v>
      </c>
      <c r="F19" s="33" t="str">
        <f>CONCATENATE(Rechentabelle!U18,Rechentabelle!V18,Rechentabelle!O18,Rechentabelle!O18,Rechentabelle!P18,Rechentabelle!O18,Rechentabelle!R18,Rechentabelle!S18)</f>
        <v>303.6 mm  von 660 mm</v>
      </c>
      <c r="G19" s="35"/>
      <c r="H19" s="54"/>
      <c r="I19" s="44" t="str">
        <f>CONCATENATE(Rechentabelle!A18,Rechentabelle!F18,Rechentabelle!C18)</f>
        <v>84 %</v>
      </c>
      <c r="J19" s="47" t="str">
        <f>CONCATENATE(Rechentabelle!L18,Rechentabelle!O18,Rechentabelle!N18)</f>
        <v>46 %</v>
      </c>
    </row>
    <row r="20" spans="1:10" s="33" customFormat="1" ht="20.25" customHeight="1">
      <c r="A20" s="36" t="s">
        <v>21</v>
      </c>
      <c r="B20" s="33" t="str">
        <f>CONCATENATE(Rechentabelle!J19,Rechentabelle!K19,Rechentabelle!F19,Rechentabelle!E19,Rechentabelle!F19,Rechentabelle!G19,Rechentabelle!H19)</f>
        <v>101.01 € von 259 €</v>
      </c>
      <c r="C20" s="35"/>
      <c r="E20" s="53" t="s">
        <v>55</v>
      </c>
      <c r="F20" s="33" t="str">
        <f>CONCATENATE(Rechentabelle!U19,Rechentabelle!V19,Rechentabelle!O19,Rechentabelle!O19,Rechentabelle!P19,Rechentabelle!O19,Rechentabelle!R19,Rechentabelle!S19)</f>
        <v>197.68 cm  von 353 cm</v>
      </c>
      <c r="G20" s="35"/>
      <c r="H20" s="54"/>
      <c r="I20" s="44" t="str">
        <f>CONCATENATE(Rechentabelle!A19,Rechentabelle!F19,Rechentabelle!C19)</f>
        <v>39 %</v>
      </c>
      <c r="J20" s="47" t="str">
        <f>CONCATENATE(Rechentabelle!L19,Rechentabelle!O19,Rechentabelle!N19)</f>
        <v>56 %</v>
      </c>
    </row>
    <row r="21" spans="1:10" s="33" customFormat="1" ht="20.25" customHeight="1">
      <c r="A21" s="36" t="s">
        <v>22</v>
      </c>
      <c r="B21" s="33" t="str">
        <f>CONCATENATE(Rechentabelle!J20,Rechentabelle!K20,Rechentabelle!F20,Rechentabelle!E20,Rechentabelle!F20,Rechentabelle!G20,Rechentabelle!H20)</f>
        <v>315.25 g von 325 g</v>
      </c>
      <c r="C21" s="35"/>
      <c r="E21" s="53" t="s">
        <v>56</v>
      </c>
      <c r="F21" s="33" t="str">
        <f>CONCATENATE(Rechentabelle!U20,Rechentabelle!V20,Rechentabelle!O20,Rechentabelle!O20,Rechentabelle!P20,Rechentabelle!O20,Rechentabelle!R20,Rechentabelle!S20)</f>
        <v>1.44 Fr.  von 12 Fr.</v>
      </c>
      <c r="G21" s="35"/>
      <c r="H21" s="54"/>
      <c r="I21" s="44" t="str">
        <f>CONCATENATE(Rechentabelle!A20,Rechentabelle!F20,Rechentabelle!C20)</f>
        <v>97 %</v>
      </c>
      <c r="J21" s="47" t="str">
        <f>CONCATENATE(Rechentabelle!L20,Rechentabelle!O20,Rechentabelle!N20)</f>
        <v>12 %</v>
      </c>
    </row>
    <row r="22" spans="1:10" s="33" customFormat="1" ht="20.25" customHeight="1">
      <c r="A22" s="36" t="s">
        <v>23</v>
      </c>
      <c r="B22" s="33" t="str">
        <f>CONCATENATE(Rechentabelle!J21,Rechentabelle!K21,Rechentabelle!F21,Rechentabelle!E21,Rechentabelle!F21,Rechentabelle!G21,Rechentabelle!H21)</f>
        <v>53.46 cm von 486 cm</v>
      </c>
      <c r="C22" s="35"/>
      <c r="E22" s="53" t="s">
        <v>57</v>
      </c>
      <c r="F22" s="33" t="str">
        <f>CONCATENATE(Rechentabelle!U21,Rechentabelle!V21,Rechentabelle!O21,Rechentabelle!O21,Rechentabelle!P21,Rechentabelle!O21,Rechentabelle!R21,Rechentabelle!S21)</f>
        <v>159.84 $  von 666 $</v>
      </c>
      <c r="G22" s="35"/>
      <c r="H22" s="54"/>
      <c r="I22" s="44" t="str">
        <f>CONCATENATE(Rechentabelle!A21,Rechentabelle!F21,Rechentabelle!C21)</f>
        <v>11 %</v>
      </c>
      <c r="J22" s="47" t="str">
        <f>CONCATENATE(Rechentabelle!L21,Rechentabelle!O21,Rechentabelle!N21)</f>
        <v>24 %</v>
      </c>
    </row>
    <row r="23" spans="1:10" s="33" customFormat="1" ht="20.25" customHeight="1">
      <c r="A23" s="36" t="s">
        <v>24</v>
      </c>
      <c r="B23" s="33" t="str">
        <f>CONCATENATE(Rechentabelle!J22,Rechentabelle!K22,Rechentabelle!F22,Rechentabelle!E22,Rechentabelle!F22,Rechentabelle!G22,Rechentabelle!H22)</f>
        <v>478.5 Fr. von 725 Fr.</v>
      </c>
      <c r="C23" s="35"/>
      <c r="E23" s="53" t="s">
        <v>58</v>
      </c>
      <c r="F23" s="33" t="str">
        <f>CONCATENATE(Rechentabelle!U22,Rechentabelle!V22,Rechentabelle!O22,Rechentabelle!O22,Rechentabelle!P22,Rechentabelle!O22,Rechentabelle!R22,Rechentabelle!S22)</f>
        <v>284.31 £  von 729 £</v>
      </c>
      <c r="G23" s="35"/>
      <c r="H23" s="54"/>
      <c r="I23" s="44" t="str">
        <f>CONCATENATE(Rechentabelle!A22,Rechentabelle!F22,Rechentabelle!C22)</f>
        <v>66 %</v>
      </c>
      <c r="J23" s="47" t="str">
        <f>CONCATENATE(Rechentabelle!L22,Rechentabelle!O22,Rechentabelle!N22)</f>
        <v>39 %</v>
      </c>
    </row>
    <row r="24" spans="1:10" s="33" customFormat="1" ht="20.25" customHeight="1">
      <c r="A24" s="36" t="s">
        <v>25</v>
      </c>
      <c r="B24" s="33" t="str">
        <f>CONCATENATE(Rechentabelle!J23,Rechentabelle!K23,Rechentabelle!F23,Rechentabelle!E23,Rechentabelle!F23,Rechentabelle!G23,Rechentabelle!H23)</f>
        <v>431.8 € von 635 €</v>
      </c>
      <c r="C24" s="35"/>
      <c r="E24" s="53" t="s">
        <v>59</v>
      </c>
      <c r="F24" s="33" t="str">
        <f>CONCATENATE(Rechentabelle!U23,Rechentabelle!V23,Rechentabelle!O23,Rechentabelle!O23,Rechentabelle!P23,Rechentabelle!O23,Rechentabelle!R23,Rechentabelle!S23)</f>
        <v>49.91 €  von 161 €</v>
      </c>
      <c r="G24" s="35"/>
      <c r="H24" s="54"/>
      <c r="I24" s="44" t="str">
        <f>CONCATENATE(Rechentabelle!A23,Rechentabelle!F23,Rechentabelle!C23)</f>
        <v>68 %</v>
      </c>
      <c r="J24" s="47" t="str">
        <f>CONCATENATE(Rechentabelle!L23,Rechentabelle!O23,Rechentabelle!N23)</f>
        <v>31 %</v>
      </c>
    </row>
    <row r="25" spans="1:10" s="33" customFormat="1" ht="20.25" customHeight="1">
      <c r="A25" s="36" t="s">
        <v>26</v>
      </c>
      <c r="B25" s="33" t="str">
        <f>CONCATENATE(Rechentabelle!J24,Rechentabelle!K24,Rechentabelle!F24,Rechentabelle!E24,Rechentabelle!F24,Rechentabelle!G24,Rechentabelle!H24)</f>
        <v>614.04 km von 731 km</v>
      </c>
      <c r="C25" s="35"/>
      <c r="E25" s="53" t="s">
        <v>60</v>
      </c>
      <c r="F25" s="33" t="str">
        <f>CONCATENATE(Rechentabelle!U24,Rechentabelle!V24,Rechentabelle!O24,Rechentabelle!O24,Rechentabelle!P24,Rechentabelle!O24,Rechentabelle!R24,Rechentabelle!S24)</f>
        <v>148.32 hl  von 824 hl</v>
      </c>
      <c r="G25" s="35"/>
      <c r="H25" s="54"/>
      <c r="I25" s="44" t="str">
        <f>CONCATENATE(Rechentabelle!A24,Rechentabelle!F24,Rechentabelle!C24)</f>
        <v>84 %</v>
      </c>
      <c r="J25" s="47" t="str">
        <f>CONCATENATE(Rechentabelle!L24,Rechentabelle!O24,Rechentabelle!N24)</f>
        <v>18 %</v>
      </c>
    </row>
    <row r="26" spans="1:10" s="33" customFormat="1" ht="20.25" customHeight="1">
      <c r="A26" s="36" t="s">
        <v>27</v>
      </c>
      <c r="B26" s="33" t="str">
        <f>CONCATENATE(Rechentabelle!J25,Rechentabelle!K25,Rechentabelle!F25,Rechentabelle!E25,Rechentabelle!F25,Rechentabelle!G25,Rechentabelle!H25)</f>
        <v>154.02 Fr. von 906 Fr.</v>
      </c>
      <c r="C26" s="35"/>
      <c r="E26" s="53" t="s">
        <v>61</v>
      </c>
      <c r="F26" s="33" t="str">
        <f>CONCATENATE(Rechentabelle!U25,Rechentabelle!V25,Rechentabelle!O25,Rechentabelle!O25,Rechentabelle!P25,Rechentabelle!O25,Rechentabelle!R25,Rechentabelle!S25)</f>
        <v>147.9 t  von 170 t</v>
      </c>
      <c r="G26" s="35"/>
      <c r="H26" s="54"/>
      <c r="I26" s="44" t="str">
        <f>CONCATENATE(Rechentabelle!A25,Rechentabelle!F25,Rechentabelle!C25)</f>
        <v>17 %</v>
      </c>
      <c r="J26" s="47" t="str">
        <f>CONCATENATE(Rechentabelle!L25,Rechentabelle!O25,Rechentabelle!N25)</f>
        <v>87 %</v>
      </c>
    </row>
    <row r="27" spans="1:10" s="33" customFormat="1" ht="20.25" customHeight="1">
      <c r="A27" s="36" t="s">
        <v>28</v>
      </c>
      <c r="B27" s="33" t="str">
        <f>CONCATENATE(Rechentabelle!J26,Rechentabelle!K26,Rechentabelle!F26,Rechentabelle!E26,Rechentabelle!F26,Rechentabelle!G26,Rechentabelle!H26)</f>
        <v>164.7 mm von 549 mm</v>
      </c>
      <c r="C27" s="35"/>
      <c r="E27" s="53" t="s">
        <v>62</v>
      </c>
      <c r="F27" s="33" t="str">
        <f>CONCATENATE(Rechentabelle!U26,Rechentabelle!V26,Rechentabelle!O26,Rechentabelle!O26,Rechentabelle!P26,Rechentabelle!O26,Rechentabelle!R26,Rechentabelle!S26)</f>
        <v>411.84 Fr.  von 858 Fr.</v>
      </c>
      <c r="G27" s="35"/>
      <c r="H27" s="54"/>
      <c r="I27" s="44" t="str">
        <f>CONCATENATE(Rechentabelle!A26,Rechentabelle!F26,Rechentabelle!C26)</f>
        <v>30 %</v>
      </c>
      <c r="J27" s="47" t="str">
        <f>CONCATENATE(Rechentabelle!L26,Rechentabelle!O26,Rechentabelle!N26)</f>
        <v>48 %</v>
      </c>
    </row>
    <row r="28" spans="1:10" s="33" customFormat="1" ht="20.25" customHeight="1">
      <c r="A28" s="36" t="s">
        <v>29</v>
      </c>
      <c r="B28" s="33" t="str">
        <f>CONCATENATE(Rechentabelle!J27,Rechentabelle!K27,Rechentabelle!F27,Rechentabelle!E27,Rechentabelle!F27,Rechentabelle!G27,Rechentabelle!H27)</f>
        <v>496.32 cm von 517 cm</v>
      </c>
      <c r="C28" s="35"/>
      <c r="E28" s="53" t="s">
        <v>63</v>
      </c>
      <c r="F28" s="33" t="str">
        <f>CONCATENATE(Rechentabelle!U27,Rechentabelle!V27,Rechentabelle!O27,Rechentabelle!O27,Rechentabelle!P27,Rechentabelle!O27,Rechentabelle!R27,Rechentabelle!S27)</f>
        <v>59.5 kg  von 170 kg</v>
      </c>
      <c r="G28" s="35"/>
      <c r="H28" s="54"/>
      <c r="I28" s="44" t="str">
        <f>CONCATENATE(Rechentabelle!A27,Rechentabelle!F27,Rechentabelle!C27)</f>
        <v>96 %</v>
      </c>
      <c r="J28" s="47" t="str">
        <f>CONCATENATE(Rechentabelle!L27,Rechentabelle!O27,Rechentabelle!N27)</f>
        <v>35 %</v>
      </c>
    </row>
    <row r="29" spans="1:10" s="33" customFormat="1" ht="20.25" customHeight="1">
      <c r="A29" s="36" t="s">
        <v>30</v>
      </c>
      <c r="B29" s="33" t="str">
        <f>CONCATENATE(Rechentabelle!J28,Rechentabelle!K28,Rechentabelle!F28,Rechentabelle!E28,Rechentabelle!F28,Rechentabelle!G28,Rechentabelle!H28)</f>
        <v>140.25 Fr. von 935 Fr.</v>
      </c>
      <c r="C29" s="35"/>
      <c r="E29" s="53" t="s">
        <v>64</v>
      </c>
      <c r="F29" s="33" t="str">
        <f>CONCATENATE(Rechentabelle!U28,Rechentabelle!V28,Rechentabelle!O28,Rechentabelle!O28,Rechentabelle!P28,Rechentabelle!O28,Rechentabelle!R28,Rechentabelle!S28)</f>
        <v>306.88 km  von 959 km</v>
      </c>
      <c r="G29" s="35"/>
      <c r="H29" s="54"/>
      <c r="I29" s="44" t="str">
        <f>CONCATENATE(Rechentabelle!A28,Rechentabelle!F28,Rechentabelle!C28)</f>
        <v>15 %</v>
      </c>
      <c r="J29" s="47" t="str">
        <f>CONCATENATE(Rechentabelle!L28,Rechentabelle!O28,Rechentabelle!N28)</f>
        <v>32 %</v>
      </c>
    </row>
    <row r="30" spans="1:10" s="33" customFormat="1" ht="20.25" customHeight="1">
      <c r="A30" s="36" t="s">
        <v>31</v>
      </c>
      <c r="B30" s="33" t="str">
        <f>CONCATENATE(Rechentabelle!J29,Rechentabelle!K29,Rechentabelle!F29,Rechentabelle!E29,Rechentabelle!F29,Rechentabelle!G29,Rechentabelle!H29)</f>
        <v>172.38 $ von 221 $</v>
      </c>
      <c r="C30" s="35"/>
      <c r="E30" s="53" t="s">
        <v>65</v>
      </c>
      <c r="F30" s="33" t="str">
        <f>CONCATENATE(Rechentabelle!U29,Rechentabelle!V29,Rechentabelle!O29,Rechentabelle!O29,Rechentabelle!P29,Rechentabelle!O29,Rechentabelle!R29,Rechentabelle!S29)</f>
        <v>135.45 Fr.  von 215 Fr.</v>
      </c>
      <c r="G30" s="35"/>
      <c r="H30" s="54"/>
      <c r="I30" s="44" t="str">
        <f>CONCATENATE(Rechentabelle!A29,Rechentabelle!F29,Rechentabelle!C29)</f>
        <v>78 %</v>
      </c>
      <c r="J30" s="47" t="str">
        <f>CONCATENATE(Rechentabelle!L29,Rechentabelle!O29,Rechentabelle!N29)</f>
        <v>63 %</v>
      </c>
    </row>
    <row r="31" spans="1:10" s="33" customFormat="1" ht="20.25" customHeight="1">
      <c r="A31" s="36" t="s">
        <v>32</v>
      </c>
      <c r="B31" s="33" t="str">
        <f>CONCATENATE(Rechentabelle!J30,Rechentabelle!K30,Rechentabelle!F30,Rechentabelle!E30,Rechentabelle!F30,Rechentabelle!G30,Rechentabelle!H30)</f>
        <v>106.08 £ von 408 £</v>
      </c>
      <c r="C31" s="35"/>
      <c r="E31" s="53" t="s">
        <v>66</v>
      </c>
      <c r="F31" s="33" t="str">
        <f>CONCATENATE(Rechentabelle!U30,Rechentabelle!V30,Rechentabelle!O30,Rechentabelle!O30,Rechentabelle!P30,Rechentabelle!O30,Rechentabelle!R30,Rechentabelle!S30)</f>
        <v>223.82 mm  von 722 mm</v>
      </c>
      <c r="G31" s="35"/>
      <c r="H31" s="54"/>
      <c r="I31" s="44" t="str">
        <f>CONCATENATE(Rechentabelle!A30,Rechentabelle!F30,Rechentabelle!C30)</f>
        <v>26 %</v>
      </c>
      <c r="J31" s="47" t="str">
        <f>CONCATENATE(Rechentabelle!L30,Rechentabelle!O30,Rechentabelle!N30)</f>
        <v>31 %</v>
      </c>
    </row>
    <row r="32" spans="1:10" s="33" customFormat="1" ht="20.25" customHeight="1">
      <c r="A32" s="36" t="s">
        <v>33</v>
      </c>
      <c r="B32" s="33" t="str">
        <f>CONCATENATE(Rechentabelle!J31,Rechentabelle!K31,Rechentabelle!F31,Rechentabelle!E31,Rechentabelle!F31,Rechentabelle!G31,Rechentabelle!H31)</f>
        <v>67.08 € von 559 €</v>
      </c>
      <c r="C32" s="35"/>
      <c r="E32" s="53" t="s">
        <v>67</v>
      </c>
      <c r="F32" s="33" t="str">
        <f>CONCATENATE(Rechentabelle!U31,Rechentabelle!V31,Rechentabelle!O31,Rechentabelle!O31,Rechentabelle!P31,Rechentabelle!O31,Rechentabelle!R31,Rechentabelle!S31)</f>
        <v>494.46 ml  von 603 ml</v>
      </c>
      <c r="G32" s="35"/>
      <c r="H32" s="54"/>
      <c r="I32" s="44" t="str">
        <f>CONCATENATE(Rechentabelle!A31,Rechentabelle!F31,Rechentabelle!C31)</f>
        <v>12 %</v>
      </c>
      <c r="J32" s="47" t="str">
        <f>CONCATENATE(Rechentabelle!L31,Rechentabelle!O31,Rechentabelle!N31)</f>
        <v>82 %</v>
      </c>
    </row>
    <row r="33" spans="1:10" s="33" customFormat="1" ht="20.25" customHeight="1">
      <c r="A33" s="36" t="s">
        <v>34</v>
      </c>
      <c r="B33" s="33" t="str">
        <f>CONCATENATE(Rechentabelle!J32,Rechentabelle!K32,Rechentabelle!F32,Rechentabelle!E32,Rechentabelle!F32,Rechentabelle!G32,Rechentabelle!H32)</f>
        <v>419.2 hl von 524 hl</v>
      </c>
      <c r="C33" s="35"/>
      <c r="E33" s="53" t="s">
        <v>68</v>
      </c>
      <c r="F33" s="33" t="str">
        <f>CONCATENATE(Rechentabelle!U32,Rechentabelle!V32,Rechentabelle!O32,Rechentabelle!O32,Rechentabelle!P32,Rechentabelle!O32,Rechentabelle!R32,Rechentabelle!S32)</f>
        <v>619.2 $  von 645 $</v>
      </c>
      <c r="G33" s="35"/>
      <c r="H33" s="54"/>
      <c r="I33" s="44" t="str">
        <f>CONCATENATE(Rechentabelle!A32,Rechentabelle!F32,Rechentabelle!C32)</f>
        <v>80 %</v>
      </c>
      <c r="J33" s="47" t="str">
        <f>CONCATENATE(Rechentabelle!L32,Rechentabelle!O32,Rechentabelle!N32)</f>
        <v>96 %</v>
      </c>
    </row>
    <row r="34" spans="1:10" s="33" customFormat="1" ht="20.25" customHeight="1">
      <c r="A34" s="36" t="s">
        <v>35</v>
      </c>
      <c r="B34" s="33" t="str">
        <f>CONCATENATE(Rechentabelle!J33,Rechentabelle!K33,Rechentabelle!F33,Rechentabelle!E33,Rechentabelle!F33,Rechentabelle!G33,Rechentabelle!H33)</f>
        <v>284.2 t von 490 t</v>
      </c>
      <c r="C34" s="35"/>
      <c r="E34" s="53" t="s">
        <v>69</v>
      </c>
      <c r="F34" s="33" t="str">
        <f>CONCATENATE(Rechentabelle!U33,Rechentabelle!V33,Rechentabelle!O33,Rechentabelle!O33,Rechentabelle!P33,Rechentabelle!O33,Rechentabelle!R33,Rechentabelle!S33)</f>
        <v>43.38 £  von 482 £</v>
      </c>
      <c r="G34" s="35"/>
      <c r="H34" s="54"/>
      <c r="I34" s="44" t="str">
        <f>CONCATENATE(Rechentabelle!A33,Rechentabelle!F33,Rechentabelle!C33)</f>
        <v>58 %</v>
      </c>
      <c r="J34" s="47" t="str">
        <f>CONCATENATE(Rechentabelle!L33,Rechentabelle!O33,Rechentabelle!N33)</f>
        <v>9 %</v>
      </c>
    </row>
    <row r="35" spans="1:10" ht="20.25" customHeight="1" thickBot="1">
      <c r="A35" s="20"/>
      <c r="B35" s="37"/>
      <c r="C35" s="6"/>
      <c r="D35" s="6"/>
      <c r="E35" s="55"/>
      <c r="F35" s="2"/>
      <c r="G35" s="2"/>
      <c r="H35" s="56"/>
      <c r="I35" s="45"/>
      <c r="J35" s="48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93"/>
  <headerFooter alignWithMargins="0">
    <oddHeader>&amp;L&amp;"Arial,Fett"&amp;12Prozentrechnen: Übungsblatt</oddHeader>
    <oddFooter>&amp;L&amp;"Arial,Kursiv"&amp;8F. Feldmann (http://automat.jimdo.com)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"/>
  <sheetViews>
    <sheetView showGridLines="0" showRowColHeaders="0" workbookViewId="0" topLeftCell="A1">
      <selection activeCell="C2" sqref="C2"/>
    </sheetView>
  </sheetViews>
  <sheetFormatPr defaultColWidth="5.57421875" defaultRowHeight="20.25" customHeight="1"/>
  <cols>
    <col min="1" max="1" width="3.8515625" style="30" customWidth="1"/>
    <col min="2" max="2" width="20.421875" style="5" customWidth="1"/>
    <col min="3" max="3" width="9.7109375" style="5" customWidth="1"/>
    <col min="4" max="4" width="0.9921875" style="5" customWidth="1"/>
    <col min="5" max="5" width="3.8515625" style="30" customWidth="1"/>
    <col min="6" max="6" width="19.7109375" style="5" customWidth="1"/>
    <col min="7" max="7" width="9.8515625" style="5" customWidth="1"/>
    <col min="8" max="8" width="0.9921875" style="5" customWidth="1"/>
    <col min="9" max="9" width="8.7109375" style="31" customWidth="1"/>
    <col min="10" max="10" width="8.7109375" style="32" customWidth="1"/>
    <col min="11" max="11" width="5.421875" style="5" customWidth="1"/>
    <col min="12" max="12" width="66.7109375" style="5" customWidth="1"/>
    <col min="13" max="16384" width="5.421875" style="5" customWidth="1"/>
  </cols>
  <sheetData>
    <row r="1" spans="1:10" s="29" customFormat="1" ht="20.25" customHeight="1">
      <c r="A1" s="38"/>
      <c r="B1" s="39" t="s">
        <v>70</v>
      </c>
      <c r="C1" s="40">
        <v>1</v>
      </c>
      <c r="D1" s="58" t="s">
        <v>86</v>
      </c>
      <c r="E1" s="58"/>
      <c r="F1" s="58"/>
      <c r="G1" s="58"/>
      <c r="H1" s="59"/>
      <c r="I1" s="43" t="s">
        <v>83</v>
      </c>
      <c r="J1" s="46" t="s">
        <v>84</v>
      </c>
    </row>
    <row r="2" spans="1:12" s="33" customFormat="1" ht="20.25" customHeight="1">
      <c r="A2" s="36" t="s">
        <v>3</v>
      </c>
      <c r="B2" s="33" t="str">
        <f>'Teile berechnen'!B2</f>
        <v>93 % von 264 Fr. =</v>
      </c>
      <c r="C2" s="35"/>
      <c r="E2" s="49" t="s">
        <v>36</v>
      </c>
      <c r="F2" s="33" t="str">
        <f>'Teile berechnen'!F2</f>
        <v>31 % von 171 € =</v>
      </c>
      <c r="G2" s="51"/>
      <c r="H2" s="52"/>
      <c r="I2" s="14" t="str">
        <f>'Teile berechnen'!I2</f>
        <v>245.52 Fr.</v>
      </c>
      <c r="J2" s="57" t="str">
        <f>'Teile berechnen'!J2</f>
        <v>53.01 €</v>
      </c>
      <c r="L2" s="34" t="s">
        <v>85</v>
      </c>
    </row>
    <row r="3" spans="1:10" s="33" customFormat="1" ht="20.25" customHeight="1">
      <c r="A3" s="36" t="s">
        <v>4</v>
      </c>
      <c r="B3" s="33" t="str">
        <f>'Teile berechnen'!B3</f>
        <v>91 % von 134 kg =</v>
      </c>
      <c r="C3" s="35"/>
      <c r="E3" s="53" t="s">
        <v>37</v>
      </c>
      <c r="F3" s="33" t="str">
        <f>'Teile berechnen'!F3</f>
        <v>51 % von 812 g =</v>
      </c>
      <c r="G3" s="35"/>
      <c r="H3" s="54"/>
      <c r="I3" s="14" t="str">
        <f>'Teile berechnen'!I3</f>
        <v>121.94 kg</v>
      </c>
      <c r="J3" s="57" t="str">
        <f>'Teile berechnen'!J3</f>
        <v>414.12 g</v>
      </c>
    </row>
    <row r="4" spans="1:10" s="33" customFormat="1" ht="20.25" customHeight="1">
      <c r="A4" s="36" t="s">
        <v>5</v>
      </c>
      <c r="B4" s="33" t="str">
        <f>'Prozente rechnen'!B4</f>
        <v>152.48 km von 953 km</v>
      </c>
      <c r="C4" s="35"/>
      <c r="E4" s="53" t="s">
        <v>38</v>
      </c>
      <c r="F4" s="33" t="str">
        <f>'Prozente rechnen'!F4</f>
        <v>565.22 cm  von 958 cm</v>
      </c>
      <c r="G4" s="35"/>
      <c r="H4" s="54"/>
      <c r="I4" s="14" t="str">
        <f>'Prozente rechnen'!I4</f>
        <v>16 %</v>
      </c>
      <c r="J4" s="57" t="str">
        <f>'Prozente rechnen'!J4</f>
        <v>59 %</v>
      </c>
    </row>
    <row r="5" spans="1:10" s="33" customFormat="1" ht="20.25" customHeight="1">
      <c r="A5" s="36" t="s">
        <v>6</v>
      </c>
      <c r="B5" s="33" t="str">
        <f>'Prozente rechnen'!B5</f>
        <v>540.54 Fr. von 858 Fr.</v>
      </c>
      <c r="C5" s="35"/>
      <c r="E5" s="53" t="s">
        <v>39</v>
      </c>
      <c r="F5" s="33" t="str">
        <f>'Prozente rechnen'!F5</f>
        <v>675.92 Fr.  von 952 Fr.</v>
      </c>
      <c r="G5" s="35"/>
      <c r="H5" s="54"/>
      <c r="I5" s="14" t="str">
        <f>'Prozente rechnen'!I5</f>
        <v>63 %</v>
      </c>
      <c r="J5" s="57" t="str">
        <f>'Prozente rechnen'!J5</f>
        <v>71 %</v>
      </c>
    </row>
    <row r="6" spans="1:10" s="33" customFormat="1" ht="20.25" customHeight="1">
      <c r="A6" s="36" t="s">
        <v>7</v>
      </c>
      <c r="B6" s="33" t="str">
        <f>'Teile berechnen'!B6</f>
        <v>29 % von 816 mm =</v>
      </c>
      <c r="C6" s="35"/>
      <c r="E6" s="53" t="s">
        <v>40</v>
      </c>
      <c r="F6" s="33" t="str">
        <f>'Teile berechnen'!F6</f>
        <v>89 % von 571 € =</v>
      </c>
      <c r="G6" s="35"/>
      <c r="H6" s="54"/>
      <c r="I6" s="14" t="str">
        <f>'Teile berechnen'!I6</f>
        <v>236.64 mm</v>
      </c>
      <c r="J6" s="57" t="str">
        <f>'Teile berechnen'!J6</f>
        <v>508.19 €</v>
      </c>
    </row>
    <row r="7" spans="1:10" s="33" customFormat="1" ht="20.25" customHeight="1">
      <c r="A7" s="36" t="s">
        <v>8</v>
      </c>
      <c r="B7" s="33" t="str">
        <f>'Teile berechnen'!B7</f>
        <v>53 % von 264 ml =</v>
      </c>
      <c r="C7" s="35"/>
      <c r="E7" s="53" t="s">
        <v>41</v>
      </c>
      <c r="F7" s="33" t="str">
        <f>'Teile berechnen'!F7</f>
        <v>56 % von 230 g =</v>
      </c>
      <c r="G7" s="35"/>
      <c r="H7" s="54"/>
      <c r="I7" s="14" t="str">
        <f>'Teile berechnen'!I7</f>
        <v>139.92 ml</v>
      </c>
      <c r="J7" s="57" t="str">
        <f>'Teile berechnen'!J7</f>
        <v>128.8 g</v>
      </c>
    </row>
    <row r="8" spans="1:10" s="33" customFormat="1" ht="20.25" customHeight="1">
      <c r="A8" s="36" t="s">
        <v>9</v>
      </c>
      <c r="B8" s="33" t="str">
        <f>'Prozente rechnen'!B8</f>
        <v>386.4 $ von 420 $</v>
      </c>
      <c r="C8" s="35"/>
      <c r="E8" s="53" t="s">
        <v>42</v>
      </c>
      <c r="F8" s="33" t="str">
        <f>'Prozente rechnen'!F8</f>
        <v>58.59 cm  von 217 cm</v>
      </c>
      <c r="G8" s="35"/>
      <c r="H8" s="54"/>
      <c r="I8" s="14" t="str">
        <f>'Prozente rechnen'!I8</f>
        <v>92 %</v>
      </c>
      <c r="J8" s="57" t="str">
        <f>'Prozente rechnen'!J8</f>
        <v>27 %</v>
      </c>
    </row>
    <row r="9" spans="1:10" s="33" customFormat="1" ht="20.25" customHeight="1">
      <c r="A9" s="36" t="s">
        <v>10</v>
      </c>
      <c r="B9" s="33" t="str">
        <f>'Prozente rechnen'!B9</f>
        <v>73.5 £ von 175 £</v>
      </c>
      <c r="C9" s="35"/>
      <c r="E9" s="53" t="s">
        <v>44</v>
      </c>
      <c r="F9" s="33" t="str">
        <f>'Prozente rechnen'!F9</f>
        <v>109.92 Fr.  von 916 Fr.</v>
      </c>
      <c r="G9" s="35"/>
      <c r="H9" s="54"/>
      <c r="I9" s="14" t="str">
        <f>'Prozente rechnen'!I9</f>
        <v>42 %</v>
      </c>
      <c r="J9" s="57" t="str">
        <f>'Prozente rechnen'!J9</f>
        <v>12 %</v>
      </c>
    </row>
    <row r="10" spans="1:10" s="33" customFormat="1" ht="20.25" customHeight="1">
      <c r="A10" s="36" t="s">
        <v>11</v>
      </c>
      <c r="B10" s="33" t="str">
        <f>'Teile berechnen'!B10</f>
        <v>56 % von 841 € =</v>
      </c>
      <c r="C10" s="35"/>
      <c r="E10" s="53" t="s">
        <v>45</v>
      </c>
      <c r="F10" s="33" t="str">
        <f>'Teile berechnen'!F10</f>
        <v>71 % von 726 $ =</v>
      </c>
      <c r="G10" s="35"/>
      <c r="H10" s="54"/>
      <c r="I10" s="14" t="str">
        <f>'Teile berechnen'!I10</f>
        <v>470.96 €</v>
      </c>
      <c r="J10" s="57" t="str">
        <f>'Teile berechnen'!J10</f>
        <v>515.46 $</v>
      </c>
    </row>
    <row r="11" spans="1:10" s="33" customFormat="1" ht="20.25" customHeight="1">
      <c r="A11" s="36" t="s">
        <v>12</v>
      </c>
      <c r="B11" s="33" t="str">
        <f>'Teile berechnen'!B11</f>
        <v>61 % von 47 g =</v>
      </c>
      <c r="C11" s="35"/>
      <c r="E11" s="53" t="s">
        <v>46</v>
      </c>
      <c r="F11" s="33" t="str">
        <f>'Teile berechnen'!F11</f>
        <v>37 % von 521 £ =</v>
      </c>
      <c r="G11" s="35"/>
      <c r="H11" s="54"/>
      <c r="I11" s="14" t="str">
        <f>'Teile berechnen'!I11</f>
        <v>28.67 g</v>
      </c>
      <c r="J11" s="57" t="str">
        <f>'Teile berechnen'!J11</f>
        <v>192.77 £</v>
      </c>
    </row>
    <row r="12" spans="1:10" s="33" customFormat="1" ht="20.25" customHeight="1">
      <c r="A12" s="36" t="s">
        <v>13</v>
      </c>
      <c r="B12" s="33" t="str">
        <f>'Prozente rechnen'!B12</f>
        <v>303.3 cm von 674 cm</v>
      </c>
      <c r="C12" s="35"/>
      <c r="E12" s="53" t="s">
        <v>47</v>
      </c>
      <c r="F12" s="33" t="str">
        <f>'Prozente rechnen'!F12</f>
        <v>50.6 €  von 230 €</v>
      </c>
      <c r="G12" s="35"/>
      <c r="H12" s="54"/>
      <c r="I12" s="14" t="str">
        <f>'Prozente rechnen'!I12</f>
        <v>45 %</v>
      </c>
      <c r="J12" s="57" t="str">
        <f>'Prozente rechnen'!J12</f>
        <v>22 %</v>
      </c>
    </row>
    <row r="13" spans="1:10" s="33" customFormat="1" ht="20.25" customHeight="1">
      <c r="A13" s="36" t="s">
        <v>14</v>
      </c>
      <c r="B13" s="33" t="str">
        <f>'Prozente rechnen'!B13</f>
        <v>101.5 Fr. von 350 Fr.</v>
      </c>
      <c r="C13" s="35"/>
      <c r="E13" s="53" t="s">
        <v>48</v>
      </c>
      <c r="F13" s="33" t="str">
        <f>'Prozente rechnen'!F13</f>
        <v>132.46 g  von 358 g</v>
      </c>
      <c r="G13" s="35"/>
      <c r="H13" s="54"/>
      <c r="I13" s="14" t="str">
        <f>'Prozente rechnen'!I13</f>
        <v>29 %</v>
      </c>
      <c r="J13" s="57" t="str">
        <f>'Prozente rechnen'!J13</f>
        <v>37 %</v>
      </c>
    </row>
    <row r="14" spans="1:10" s="33" customFormat="1" ht="20.25" customHeight="1">
      <c r="A14" s="36" t="s">
        <v>15</v>
      </c>
      <c r="B14" s="33" t="str">
        <f>'Teile berechnen'!B14</f>
        <v>86 % von 455 € =</v>
      </c>
      <c r="C14" s="35"/>
      <c r="E14" s="53" t="s">
        <v>49</v>
      </c>
      <c r="F14" s="33" t="str">
        <f>'Teile berechnen'!F14</f>
        <v>77 % von 625 cm =</v>
      </c>
      <c r="G14" s="35"/>
      <c r="H14" s="54"/>
      <c r="I14" s="14" t="str">
        <f>'Teile berechnen'!I14</f>
        <v>391.3 €</v>
      </c>
      <c r="J14" s="57" t="str">
        <f>'Teile berechnen'!J14</f>
        <v>481.25 cm</v>
      </c>
    </row>
    <row r="15" spans="1:10" s="33" customFormat="1" ht="20.25" customHeight="1">
      <c r="A15" s="36" t="s">
        <v>16</v>
      </c>
      <c r="B15" s="33" t="str">
        <f>'Teile berechnen'!B15</f>
        <v>11 % von 166 g =</v>
      </c>
      <c r="C15" s="35"/>
      <c r="E15" s="53" t="s">
        <v>50</v>
      </c>
      <c r="F15" s="33" t="str">
        <f>'Teile berechnen'!F15</f>
        <v>30 % von 579 Fr. =</v>
      </c>
      <c r="G15" s="35"/>
      <c r="H15" s="54"/>
      <c r="I15" s="14" t="str">
        <f>'Teile berechnen'!I15</f>
        <v>18.26 g</v>
      </c>
      <c r="J15" s="57" t="str">
        <f>'Teile berechnen'!J15</f>
        <v>173.7 Fr.</v>
      </c>
    </row>
    <row r="16" spans="1:10" s="33" customFormat="1" ht="20.25" customHeight="1">
      <c r="A16" s="36" t="s">
        <v>17</v>
      </c>
      <c r="B16" s="33" t="str">
        <f>'Prozente rechnen'!B16</f>
        <v>809.76 cm von 964 cm</v>
      </c>
      <c r="C16" s="35"/>
      <c r="E16" s="53" t="s">
        <v>51</v>
      </c>
      <c r="F16" s="33" t="str">
        <f>'Prozente rechnen'!F16</f>
        <v>209.25 €  von 465 €</v>
      </c>
      <c r="G16" s="35"/>
      <c r="H16" s="54"/>
      <c r="I16" s="14" t="str">
        <f>'Prozente rechnen'!I16</f>
        <v>84 %</v>
      </c>
      <c r="J16" s="57" t="str">
        <f>'Prozente rechnen'!J16</f>
        <v>45 %</v>
      </c>
    </row>
    <row r="17" spans="1:10" s="33" customFormat="1" ht="20.25" customHeight="1">
      <c r="A17" s="36" t="s">
        <v>18</v>
      </c>
      <c r="B17" s="33" t="str">
        <f>'Prozente rechnen'!B17</f>
        <v>95.55 Fr. von 195 Fr.</v>
      </c>
      <c r="C17" s="35"/>
      <c r="E17" s="53" t="s">
        <v>52</v>
      </c>
      <c r="F17" s="33" t="str">
        <f>'Prozente rechnen'!F17</f>
        <v>225.32 km  von 524 km</v>
      </c>
      <c r="G17" s="35"/>
      <c r="H17" s="54"/>
      <c r="I17" s="14" t="str">
        <f>'Prozente rechnen'!I17</f>
        <v>49 %</v>
      </c>
      <c r="J17" s="57" t="str">
        <f>'Prozente rechnen'!J17</f>
        <v>43 %</v>
      </c>
    </row>
    <row r="18" spans="1:10" s="33" customFormat="1" ht="20.25" customHeight="1">
      <c r="A18" s="36" t="s">
        <v>19</v>
      </c>
      <c r="B18" s="33" t="str">
        <f>'Teile berechnen'!B18</f>
        <v>36 % von 685 $ =</v>
      </c>
      <c r="C18" s="35"/>
      <c r="E18" s="53" t="s">
        <v>53</v>
      </c>
      <c r="F18" s="33" t="str">
        <f>'Teile berechnen'!F18</f>
        <v>64 % von 322 Fr. =</v>
      </c>
      <c r="G18" s="35"/>
      <c r="H18" s="54"/>
      <c r="I18" s="14" t="str">
        <f>'Teile berechnen'!I18</f>
        <v>246.6 $</v>
      </c>
      <c r="J18" s="57" t="str">
        <f>'Teile berechnen'!J18</f>
        <v>206.08 Fr.</v>
      </c>
    </row>
    <row r="19" spans="1:10" s="33" customFormat="1" ht="20.25" customHeight="1">
      <c r="A19" s="36" t="s">
        <v>20</v>
      </c>
      <c r="B19" s="33" t="str">
        <f>'Teile berechnen'!B19</f>
        <v>84 % von 163 £ =</v>
      </c>
      <c r="C19" s="35"/>
      <c r="E19" s="53" t="s">
        <v>54</v>
      </c>
      <c r="F19" s="33" t="str">
        <f>'Teile berechnen'!F19</f>
        <v>46 % von 660 mm =</v>
      </c>
      <c r="G19" s="35"/>
      <c r="H19" s="54"/>
      <c r="I19" s="14" t="str">
        <f>'Teile berechnen'!I19</f>
        <v>136.92 £</v>
      </c>
      <c r="J19" s="57" t="str">
        <f>'Teile berechnen'!J19</f>
        <v>303.6 mm</v>
      </c>
    </row>
    <row r="20" spans="1:10" s="33" customFormat="1" ht="20.25" customHeight="1">
      <c r="A20" s="36" t="s">
        <v>21</v>
      </c>
      <c r="B20" s="33" t="str">
        <f>'Prozente rechnen'!B20</f>
        <v>101.01 € von 259 €</v>
      </c>
      <c r="C20" s="35"/>
      <c r="E20" s="53" t="s">
        <v>55</v>
      </c>
      <c r="F20" s="33" t="str">
        <f>'Prozente rechnen'!F20</f>
        <v>197.68 cm  von 353 cm</v>
      </c>
      <c r="G20" s="35"/>
      <c r="H20" s="54"/>
      <c r="I20" s="14" t="str">
        <f>'Prozente rechnen'!I20</f>
        <v>39 %</v>
      </c>
      <c r="J20" s="57" t="str">
        <f>'Prozente rechnen'!J20</f>
        <v>56 %</v>
      </c>
    </row>
    <row r="21" spans="1:10" s="33" customFormat="1" ht="20.25" customHeight="1">
      <c r="A21" s="36" t="s">
        <v>22</v>
      </c>
      <c r="B21" s="33" t="str">
        <f>'Prozente rechnen'!B21</f>
        <v>315.25 g von 325 g</v>
      </c>
      <c r="C21" s="35"/>
      <c r="E21" s="53" t="s">
        <v>56</v>
      </c>
      <c r="F21" s="33" t="str">
        <f>'Prozente rechnen'!F21</f>
        <v>1.44 Fr.  von 12 Fr.</v>
      </c>
      <c r="G21" s="35"/>
      <c r="H21" s="54"/>
      <c r="I21" s="14" t="str">
        <f>'Prozente rechnen'!I21</f>
        <v>97 %</v>
      </c>
      <c r="J21" s="57" t="str">
        <f>'Prozente rechnen'!J21</f>
        <v>12 %</v>
      </c>
    </row>
    <row r="22" spans="1:10" s="33" customFormat="1" ht="20.25" customHeight="1">
      <c r="A22" s="36" t="s">
        <v>23</v>
      </c>
      <c r="B22" s="33" t="str">
        <f>'Teile berechnen'!B22</f>
        <v>11 % von 486 cm =</v>
      </c>
      <c r="C22" s="35"/>
      <c r="E22" s="53" t="s">
        <v>57</v>
      </c>
      <c r="F22" s="33" t="str">
        <f>'Teile berechnen'!F22</f>
        <v>24 % von 666 $ =</v>
      </c>
      <c r="G22" s="35"/>
      <c r="H22" s="54"/>
      <c r="I22" s="14" t="str">
        <f>'Teile berechnen'!I22</f>
        <v>53.46 cm</v>
      </c>
      <c r="J22" s="57" t="str">
        <f>'Teile berechnen'!J22</f>
        <v>159.84 $</v>
      </c>
    </row>
    <row r="23" spans="1:10" s="33" customFormat="1" ht="20.25" customHeight="1">
      <c r="A23" s="36" t="s">
        <v>24</v>
      </c>
      <c r="B23" s="33" t="str">
        <f>'Teile berechnen'!B23</f>
        <v>66 % von 725 Fr. =</v>
      </c>
      <c r="C23" s="35"/>
      <c r="E23" s="53" t="s">
        <v>58</v>
      </c>
      <c r="F23" s="33" t="str">
        <f>'Teile berechnen'!F23</f>
        <v>39 % von 729 £ =</v>
      </c>
      <c r="G23" s="35"/>
      <c r="H23" s="54"/>
      <c r="I23" s="14" t="str">
        <f>'Teile berechnen'!I23</f>
        <v>478.5 Fr.</v>
      </c>
      <c r="J23" s="57" t="str">
        <f>'Teile berechnen'!J23</f>
        <v>284.31 £</v>
      </c>
    </row>
    <row r="24" spans="1:10" s="33" customFormat="1" ht="20.25" customHeight="1">
      <c r="A24" s="36" t="s">
        <v>25</v>
      </c>
      <c r="B24" s="33" t="str">
        <f>'Prozente rechnen'!B24</f>
        <v>431.8 € von 635 €</v>
      </c>
      <c r="C24" s="35"/>
      <c r="E24" s="53" t="s">
        <v>59</v>
      </c>
      <c r="F24" s="33" t="str">
        <f>'Prozente rechnen'!F24</f>
        <v>49.91 €  von 161 €</v>
      </c>
      <c r="G24" s="35"/>
      <c r="H24" s="54"/>
      <c r="I24" s="14" t="str">
        <f>'Prozente rechnen'!I24</f>
        <v>68 %</v>
      </c>
      <c r="J24" s="57" t="str">
        <f>'Prozente rechnen'!J24</f>
        <v>31 %</v>
      </c>
    </row>
    <row r="25" spans="1:10" s="33" customFormat="1" ht="20.25" customHeight="1">
      <c r="A25" s="36" t="s">
        <v>26</v>
      </c>
      <c r="B25" s="33" t="str">
        <f>'Prozente rechnen'!B25</f>
        <v>614.04 km von 731 km</v>
      </c>
      <c r="C25" s="35"/>
      <c r="E25" s="53" t="s">
        <v>60</v>
      </c>
      <c r="F25" s="33" t="str">
        <f>'Prozente rechnen'!F25</f>
        <v>148.32 hl  von 824 hl</v>
      </c>
      <c r="G25" s="35"/>
      <c r="H25" s="54"/>
      <c r="I25" s="14" t="str">
        <f>'Prozente rechnen'!I25</f>
        <v>84 %</v>
      </c>
      <c r="J25" s="57" t="str">
        <f>'Prozente rechnen'!J25</f>
        <v>18 %</v>
      </c>
    </row>
    <row r="26" spans="1:10" s="33" customFormat="1" ht="20.25" customHeight="1">
      <c r="A26" s="36" t="s">
        <v>27</v>
      </c>
      <c r="B26" s="33" t="str">
        <f>'Teile berechnen'!B26</f>
        <v>17 % von 906 Fr. =</v>
      </c>
      <c r="C26" s="35"/>
      <c r="E26" s="53" t="s">
        <v>61</v>
      </c>
      <c r="F26" s="33" t="str">
        <f>'Teile berechnen'!F26</f>
        <v>87 % von 170 t =</v>
      </c>
      <c r="G26" s="35"/>
      <c r="H26" s="54"/>
      <c r="I26" s="14" t="str">
        <f>'Teile berechnen'!I26</f>
        <v>154.02 Fr.</v>
      </c>
      <c r="J26" s="57" t="str">
        <f>'Teile berechnen'!J26</f>
        <v>147.9 t</v>
      </c>
    </row>
    <row r="27" spans="1:10" s="33" customFormat="1" ht="20.25" customHeight="1">
      <c r="A27" s="36" t="s">
        <v>28</v>
      </c>
      <c r="B27" s="33" t="str">
        <f>'Teile berechnen'!B27</f>
        <v>30 % von 549 mm =</v>
      </c>
      <c r="C27" s="35"/>
      <c r="E27" s="53" t="s">
        <v>62</v>
      </c>
      <c r="F27" s="33" t="str">
        <f>'Teile berechnen'!F27</f>
        <v>48 % von 858 Fr. =</v>
      </c>
      <c r="G27" s="35"/>
      <c r="H27" s="54"/>
      <c r="I27" s="14" t="str">
        <f>'Teile berechnen'!I27</f>
        <v>164.7 mm</v>
      </c>
      <c r="J27" s="57" t="str">
        <f>'Teile berechnen'!J27</f>
        <v>411.84 Fr.</v>
      </c>
    </row>
    <row r="28" spans="1:10" s="33" customFormat="1" ht="20.25" customHeight="1">
      <c r="A28" s="36" t="s">
        <v>29</v>
      </c>
      <c r="B28" s="33" t="str">
        <f>'Prozente rechnen'!B28</f>
        <v>496.32 cm von 517 cm</v>
      </c>
      <c r="C28" s="35"/>
      <c r="E28" s="53" t="s">
        <v>63</v>
      </c>
      <c r="F28" s="33" t="str">
        <f>'Prozente rechnen'!F28</f>
        <v>59.5 kg  von 170 kg</v>
      </c>
      <c r="G28" s="35"/>
      <c r="H28" s="54"/>
      <c r="I28" s="14" t="str">
        <f>'Prozente rechnen'!I28</f>
        <v>96 %</v>
      </c>
      <c r="J28" s="57" t="str">
        <f>'Prozente rechnen'!J28</f>
        <v>35 %</v>
      </c>
    </row>
    <row r="29" spans="1:10" s="33" customFormat="1" ht="20.25" customHeight="1">
      <c r="A29" s="36" t="s">
        <v>30</v>
      </c>
      <c r="B29" s="33" t="str">
        <f>'Prozente rechnen'!B29</f>
        <v>140.25 Fr. von 935 Fr.</v>
      </c>
      <c r="C29" s="35"/>
      <c r="E29" s="53" t="s">
        <v>64</v>
      </c>
      <c r="F29" s="33" t="str">
        <f>'Prozente rechnen'!F29</f>
        <v>306.88 km  von 959 km</v>
      </c>
      <c r="G29" s="35"/>
      <c r="H29" s="54"/>
      <c r="I29" s="14" t="str">
        <f>'Prozente rechnen'!I29</f>
        <v>15 %</v>
      </c>
      <c r="J29" s="57" t="str">
        <f>'Prozente rechnen'!J29</f>
        <v>32 %</v>
      </c>
    </row>
    <row r="30" spans="1:10" s="33" customFormat="1" ht="20.25" customHeight="1">
      <c r="A30" s="36" t="s">
        <v>31</v>
      </c>
      <c r="B30" s="33" t="str">
        <f>'Teile berechnen'!B30</f>
        <v>78 % von 221 $ =</v>
      </c>
      <c r="C30" s="35"/>
      <c r="E30" s="53" t="s">
        <v>65</v>
      </c>
      <c r="F30" s="33" t="str">
        <f>'Teile berechnen'!F30</f>
        <v>63 % von 215 Fr. =</v>
      </c>
      <c r="G30" s="35"/>
      <c r="H30" s="54"/>
      <c r="I30" s="14" t="str">
        <f>'Teile berechnen'!I30</f>
        <v>172.38 $</v>
      </c>
      <c r="J30" s="57" t="str">
        <f>'Teile berechnen'!J30</f>
        <v>135.45 Fr.</v>
      </c>
    </row>
    <row r="31" spans="1:10" s="33" customFormat="1" ht="20.25" customHeight="1">
      <c r="A31" s="36" t="s">
        <v>32</v>
      </c>
      <c r="B31" s="33" t="str">
        <f>'Teile berechnen'!B31</f>
        <v>26 % von 408 £ =</v>
      </c>
      <c r="C31" s="35"/>
      <c r="E31" s="53" t="s">
        <v>66</v>
      </c>
      <c r="F31" s="33" t="str">
        <f>'Teile berechnen'!F31</f>
        <v>31 % von 722 mm =</v>
      </c>
      <c r="G31" s="35"/>
      <c r="H31" s="54"/>
      <c r="I31" s="14" t="str">
        <f>'Teile berechnen'!I31</f>
        <v>106.08 £</v>
      </c>
      <c r="J31" s="57" t="str">
        <f>'Teile berechnen'!J31</f>
        <v>223.82 mm</v>
      </c>
    </row>
    <row r="32" spans="1:10" s="33" customFormat="1" ht="20.25" customHeight="1">
      <c r="A32" s="36" t="s">
        <v>33</v>
      </c>
      <c r="B32" s="33" t="str">
        <f>'Prozente rechnen'!B32</f>
        <v>67.08 € von 559 €</v>
      </c>
      <c r="C32" s="35"/>
      <c r="E32" s="53" t="s">
        <v>67</v>
      </c>
      <c r="F32" s="33" t="str">
        <f>'Prozente rechnen'!F32</f>
        <v>494.46 ml  von 603 ml</v>
      </c>
      <c r="G32" s="35"/>
      <c r="H32" s="54"/>
      <c r="I32" s="14" t="str">
        <f>'Prozente rechnen'!I32</f>
        <v>12 %</v>
      </c>
      <c r="J32" s="57" t="str">
        <f>'Prozente rechnen'!J32</f>
        <v>82 %</v>
      </c>
    </row>
    <row r="33" spans="1:10" s="33" customFormat="1" ht="20.25" customHeight="1">
      <c r="A33" s="36" t="s">
        <v>34</v>
      </c>
      <c r="B33" s="33" t="str">
        <f>'Prozente rechnen'!B33</f>
        <v>419.2 hl von 524 hl</v>
      </c>
      <c r="C33" s="35"/>
      <c r="E33" s="53" t="s">
        <v>68</v>
      </c>
      <c r="F33" s="33" t="str">
        <f>'Prozente rechnen'!F33</f>
        <v>619.2 $  von 645 $</v>
      </c>
      <c r="G33" s="35"/>
      <c r="H33" s="54"/>
      <c r="I33" s="14" t="str">
        <f>'Prozente rechnen'!I33</f>
        <v>80 %</v>
      </c>
      <c r="J33" s="57" t="str">
        <f>'Prozente rechnen'!J33</f>
        <v>96 %</v>
      </c>
    </row>
    <row r="34" spans="1:10" s="33" customFormat="1" ht="20.25" customHeight="1">
      <c r="A34" s="36" t="s">
        <v>35</v>
      </c>
      <c r="B34" s="33" t="str">
        <f>'Teile berechnen'!B34</f>
        <v>58 % von 490 t =</v>
      </c>
      <c r="C34" s="35"/>
      <c r="E34" s="53" t="s">
        <v>69</v>
      </c>
      <c r="F34" s="33" t="str">
        <f>'Teile berechnen'!F34</f>
        <v>9 % von 482 £ =</v>
      </c>
      <c r="G34" s="35"/>
      <c r="H34" s="54"/>
      <c r="I34" s="14" t="str">
        <f>'Teile berechnen'!I34</f>
        <v>284.2 t</v>
      </c>
      <c r="J34" s="57" t="str">
        <f>'Teile berechnen'!J34</f>
        <v>43.38 £</v>
      </c>
    </row>
    <row r="35" spans="1:10" ht="20.25" customHeight="1" thickBot="1">
      <c r="A35" s="20"/>
      <c r="B35" s="37"/>
      <c r="C35" s="6"/>
      <c r="D35" s="6"/>
      <c r="E35" s="55"/>
      <c r="F35" s="2"/>
      <c r="G35" s="2"/>
      <c r="H35" s="56"/>
      <c r="I35" s="45"/>
      <c r="J35" s="48"/>
    </row>
  </sheetData>
  <sheetProtection/>
  <mergeCells count="1">
    <mergeCell ref="D1:H1"/>
  </mergeCells>
  <printOptions/>
  <pageMargins left="0.75" right="0.75" top="1" bottom="1" header="0.4921259845" footer="0.4921259845"/>
  <pageSetup fitToHeight="1" fitToWidth="1" horizontalDpi="600" verticalDpi="600" orientation="portrait" paperSize="9" scale="93"/>
  <headerFooter alignWithMargins="0">
    <oddHeader>&amp;L&amp;"Arial,Fett"&amp;12Prozentrechnen: Übungsblatt gemischt</oddHeader>
    <oddFooter>&amp;L&amp;"Arial,Kursiv"&amp;8F. Feldmann (http://automat.jimdo.com)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33"/>
  <sheetViews>
    <sheetView workbookViewId="0" topLeftCell="A1">
      <selection activeCell="L1" sqref="L1"/>
    </sheetView>
  </sheetViews>
  <sheetFormatPr defaultColWidth="5.57421875" defaultRowHeight="12.75"/>
  <cols>
    <col min="1" max="16384" width="5.421875" style="0" customWidth="1"/>
  </cols>
  <sheetData>
    <row r="1" spans="1:22" ht="12">
      <c r="A1">
        <f aca="true" ca="1" t="shared" si="0" ref="A1:A33">_XLL.ZUFALLSBEREICH(4,98)</f>
        <v>93</v>
      </c>
      <c r="B1" t="s">
        <v>43</v>
      </c>
      <c r="C1" t="s">
        <v>0</v>
      </c>
      <c r="D1" t="s">
        <v>43</v>
      </c>
      <c r="E1" t="s">
        <v>1</v>
      </c>
      <c r="F1" t="s">
        <v>43</v>
      </c>
      <c r="G1">
        <f aca="true" ca="1" t="shared" si="1" ref="G1:G33">_XLL.ZUFALLSBEREICH(12,980)</f>
        <v>264</v>
      </c>
      <c r="H1" t="s">
        <v>71</v>
      </c>
      <c r="I1" t="s">
        <v>2</v>
      </c>
      <c r="J1">
        <f>G1/100*A1</f>
        <v>245.52</v>
      </c>
      <c r="K1" t="str">
        <f>H1</f>
        <v> Fr.</v>
      </c>
      <c r="L1">
        <f aca="true" ca="1" t="shared" si="2" ref="L1:L33">_XLL.ZUFALLSBEREICH(4,98)</f>
        <v>31</v>
      </c>
      <c r="M1" t="s">
        <v>43</v>
      </c>
      <c r="N1" t="s">
        <v>0</v>
      </c>
      <c r="O1" t="s">
        <v>43</v>
      </c>
      <c r="P1" t="s">
        <v>1</v>
      </c>
      <c r="Q1" t="s">
        <v>43</v>
      </c>
      <c r="R1">
        <f aca="true" ca="1" t="shared" si="3" ref="R1:R33">_XLL.ZUFALLSBEREICH(12,980)</f>
        <v>171</v>
      </c>
      <c r="S1" t="s">
        <v>78</v>
      </c>
      <c r="T1" t="s">
        <v>2</v>
      </c>
      <c r="U1">
        <f>R1/100*L1</f>
        <v>53.01</v>
      </c>
      <c r="V1" t="str">
        <f>S1</f>
        <v> €</v>
      </c>
    </row>
    <row r="2" spans="1:22" ht="12">
      <c r="A2">
        <f ca="1" t="shared" si="0"/>
        <v>91</v>
      </c>
      <c r="B2" t="s">
        <v>43</v>
      </c>
      <c r="C2" t="s">
        <v>0</v>
      </c>
      <c r="D2" t="s">
        <v>43</v>
      </c>
      <c r="E2" t="s">
        <v>1</v>
      </c>
      <c r="F2" t="s">
        <v>43</v>
      </c>
      <c r="G2">
        <f ca="1" t="shared" si="1"/>
        <v>134</v>
      </c>
      <c r="H2" t="s">
        <v>72</v>
      </c>
      <c r="I2" t="s">
        <v>2</v>
      </c>
      <c r="J2">
        <f aca="true" t="shared" si="4" ref="J2:J33">G2/100*A2</f>
        <v>121.94000000000001</v>
      </c>
      <c r="K2" t="str">
        <f aca="true" t="shared" si="5" ref="K2:K33">H2</f>
        <v> kg</v>
      </c>
      <c r="L2">
        <f ca="1" t="shared" si="2"/>
        <v>51</v>
      </c>
      <c r="M2" t="s">
        <v>43</v>
      </c>
      <c r="N2" t="s">
        <v>0</v>
      </c>
      <c r="O2" t="s">
        <v>43</v>
      </c>
      <c r="P2" t="s">
        <v>1</v>
      </c>
      <c r="Q2" t="s">
        <v>43</v>
      </c>
      <c r="R2">
        <f ca="1" t="shared" si="3"/>
        <v>812</v>
      </c>
      <c r="S2" t="s">
        <v>79</v>
      </c>
      <c r="T2" t="s">
        <v>2</v>
      </c>
      <c r="U2">
        <f aca="true" t="shared" si="6" ref="U2:U33">R2/100*L2</f>
        <v>414.11999999999995</v>
      </c>
      <c r="V2" t="str">
        <f aca="true" t="shared" si="7" ref="V2:V33">S2</f>
        <v> g</v>
      </c>
    </row>
    <row r="3" spans="1:22" ht="12">
      <c r="A3">
        <f ca="1" t="shared" si="0"/>
        <v>16</v>
      </c>
      <c r="B3" t="s">
        <v>43</v>
      </c>
      <c r="C3" t="s">
        <v>0</v>
      </c>
      <c r="D3" t="s">
        <v>43</v>
      </c>
      <c r="E3" t="s">
        <v>1</v>
      </c>
      <c r="F3" t="s">
        <v>43</v>
      </c>
      <c r="G3">
        <f ca="1" t="shared" si="1"/>
        <v>953</v>
      </c>
      <c r="H3" t="s">
        <v>73</v>
      </c>
      <c r="I3" t="s">
        <v>2</v>
      </c>
      <c r="J3">
        <f t="shared" si="4"/>
        <v>152.48</v>
      </c>
      <c r="K3" t="str">
        <f t="shared" si="5"/>
        <v> km</v>
      </c>
      <c r="L3">
        <f ca="1" t="shared" si="2"/>
        <v>59</v>
      </c>
      <c r="M3" t="s">
        <v>43</v>
      </c>
      <c r="N3" t="s">
        <v>0</v>
      </c>
      <c r="O3" t="s">
        <v>43</v>
      </c>
      <c r="P3" t="s">
        <v>1</v>
      </c>
      <c r="Q3" t="s">
        <v>43</v>
      </c>
      <c r="R3">
        <f ca="1" t="shared" si="3"/>
        <v>958</v>
      </c>
      <c r="S3" t="s">
        <v>80</v>
      </c>
      <c r="T3" t="s">
        <v>2</v>
      </c>
      <c r="U3">
        <f t="shared" si="6"/>
        <v>565.22</v>
      </c>
      <c r="V3" t="str">
        <f t="shared" si="7"/>
        <v> cm</v>
      </c>
    </row>
    <row r="4" spans="1:22" ht="12">
      <c r="A4">
        <f ca="1" t="shared" si="0"/>
        <v>63</v>
      </c>
      <c r="B4" t="s">
        <v>43</v>
      </c>
      <c r="C4" t="s">
        <v>0</v>
      </c>
      <c r="D4" t="s">
        <v>43</v>
      </c>
      <c r="E4" t="s">
        <v>1</v>
      </c>
      <c r="F4" t="s">
        <v>43</v>
      </c>
      <c r="G4">
        <f ca="1" t="shared" si="1"/>
        <v>858</v>
      </c>
      <c r="H4" t="s">
        <v>71</v>
      </c>
      <c r="I4" t="s">
        <v>2</v>
      </c>
      <c r="J4">
        <f t="shared" si="4"/>
        <v>540.54</v>
      </c>
      <c r="K4" t="str">
        <f t="shared" si="5"/>
        <v> Fr.</v>
      </c>
      <c r="L4">
        <f ca="1" t="shared" si="2"/>
        <v>71</v>
      </c>
      <c r="M4" t="s">
        <v>43</v>
      </c>
      <c r="N4" t="s">
        <v>0</v>
      </c>
      <c r="O4" t="s">
        <v>43</v>
      </c>
      <c r="P4" t="s">
        <v>1</v>
      </c>
      <c r="Q4" t="s">
        <v>43</v>
      </c>
      <c r="R4">
        <f ca="1" t="shared" si="3"/>
        <v>952</v>
      </c>
      <c r="S4" t="s">
        <v>71</v>
      </c>
      <c r="T4" t="s">
        <v>2</v>
      </c>
      <c r="U4">
        <f t="shared" si="6"/>
        <v>675.92</v>
      </c>
      <c r="V4" t="str">
        <f t="shared" si="7"/>
        <v> Fr.</v>
      </c>
    </row>
    <row r="5" spans="1:22" ht="12">
      <c r="A5">
        <f ca="1" t="shared" si="0"/>
        <v>29</v>
      </c>
      <c r="B5" t="s">
        <v>43</v>
      </c>
      <c r="C5" t="s">
        <v>0</v>
      </c>
      <c r="D5" t="s">
        <v>43</v>
      </c>
      <c r="E5" t="s">
        <v>1</v>
      </c>
      <c r="F5" t="s">
        <v>43</v>
      </c>
      <c r="G5">
        <f ca="1" t="shared" si="1"/>
        <v>816</v>
      </c>
      <c r="H5" t="s">
        <v>74</v>
      </c>
      <c r="I5" t="s">
        <v>2</v>
      </c>
      <c r="J5">
        <f t="shared" si="4"/>
        <v>236.64000000000001</v>
      </c>
      <c r="K5" t="str">
        <f t="shared" si="5"/>
        <v> mm</v>
      </c>
      <c r="L5">
        <f ca="1" t="shared" si="2"/>
        <v>89</v>
      </c>
      <c r="M5" t="s">
        <v>43</v>
      </c>
      <c r="N5" t="s">
        <v>0</v>
      </c>
      <c r="O5" t="s">
        <v>43</v>
      </c>
      <c r="P5" t="s">
        <v>1</v>
      </c>
      <c r="Q5" t="s">
        <v>43</v>
      </c>
      <c r="R5">
        <f ca="1" t="shared" si="3"/>
        <v>571</v>
      </c>
      <c r="S5" t="s">
        <v>78</v>
      </c>
      <c r="T5" t="s">
        <v>2</v>
      </c>
      <c r="U5">
        <f t="shared" si="6"/>
        <v>508.19</v>
      </c>
      <c r="V5" t="str">
        <f t="shared" si="7"/>
        <v> €</v>
      </c>
    </row>
    <row r="6" spans="1:22" ht="12">
      <c r="A6">
        <f ca="1" t="shared" si="0"/>
        <v>53</v>
      </c>
      <c r="B6" t="s">
        <v>43</v>
      </c>
      <c r="C6" t="s">
        <v>0</v>
      </c>
      <c r="D6" t="s">
        <v>43</v>
      </c>
      <c r="E6" t="s">
        <v>1</v>
      </c>
      <c r="F6" t="s">
        <v>43</v>
      </c>
      <c r="G6">
        <f ca="1" t="shared" si="1"/>
        <v>264</v>
      </c>
      <c r="H6" t="s">
        <v>75</v>
      </c>
      <c r="I6" t="s">
        <v>2</v>
      </c>
      <c r="J6">
        <f t="shared" si="4"/>
        <v>139.92000000000002</v>
      </c>
      <c r="K6" t="str">
        <f t="shared" si="5"/>
        <v> ml</v>
      </c>
      <c r="L6">
        <f ca="1" t="shared" si="2"/>
        <v>56</v>
      </c>
      <c r="M6" t="s">
        <v>43</v>
      </c>
      <c r="N6" t="s">
        <v>0</v>
      </c>
      <c r="O6" t="s">
        <v>43</v>
      </c>
      <c r="P6" t="s">
        <v>1</v>
      </c>
      <c r="Q6" t="s">
        <v>43</v>
      </c>
      <c r="R6">
        <f ca="1" t="shared" si="3"/>
        <v>230</v>
      </c>
      <c r="S6" t="s">
        <v>79</v>
      </c>
      <c r="T6" t="s">
        <v>2</v>
      </c>
      <c r="U6">
        <f t="shared" si="6"/>
        <v>128.79999999999998</v>
      </c>
      <c r="V6" t="str">
        <f t="shared" si="7"/>
        <v> g</v>
      </c>
    </row>
    <row r="7" spans="1:22" ht="12">
      <c r="A7">
        <f ca="1" t="shared" si="0"/>
        <v>92</v>
      </c>
      <c r="B7" t="s">
        <v>43</v>
      </c>
      <c r="C7" t="s">
        <v>0</v>
      </c>
      <c r="D7" t="s">
        <v>43</v>
      </c>
      <c r="E7" t="s">
        <v>1</v>
      </c>
      <c r="F7" t="s">
        <v>43</v>
      </c>
      <c r="G7">
        <f ca="1" t="shared" si="1"/>
        <v>420</v>
      </c>
      <c r="H7" t="s">
        <v>76</v>
      </c>
      <c r="I7" t="s">
        <v>2</v>
      </c>
      <c r="J7">
        <f t="shared" si="4"/>
        <v>386.40000000000003</v>
      </c>
      <c r="K7" t="str">
        <f t="shared" si="5"/>
        <v> $</v>
      </c>
      <c r="L7">
        <f ca="1" t="shared" si="2"/>
        <v>27</v>
      </c>
      <c r="M7" t="s">
        <v>43</v>
      </c>
      <c r="N7" t="s">
        <v>0</v>
      </c>
      <c r="O7" t="s">
        <v>43</v>
      </c>
      <c r="P7" t="s">
        <v>1</v>
      </c>
      <c r="Q7" t="s">
        <v>43</v>
      </c>
      <c r="R7">
        <f ca="1" t="shared" si="3"/>
        <v>217</v>
      </c>
      <c r="S7" t="s">
        <v>80</v>
      </c>
      <c r="T7" t="s">
        <v>2</v>
      </c>
      <c r="U7">
        <f t="shared" si="6"/>
        <v>58.589999999999996</v>
      </c>
      <c r="V7" t="str">
        <f t="shared" si="7"/>
        <v> cm</v>
      </c>
    </row>
    <row r="8" spans="1:22" ht="12">
      <c r="A8">
        <f ca="1" t="shared" si="0"/>
        <v>42</v>
      </c>
      <c r="B8" t="s">
        <v>43</v>
      </c>
      <c r="C8" t="s">
        <v>0</v>
      </c>
      <c r="D8" t="s">
        <v>43</v>
      </c>
      <c r="E8" t="s">
        <v>1</v>
      </c>
      <c r="F8" t="s">
        <v>43</v>
      </c>
      <c r="G8">
        <f ca="1" t="shared" si="1"/>
        <v>175</v>
      </c>
      <c r="H8" t="s">
        <v>77</v>
      </c>
      <c r="I8" t="s">
        <v>2</v>
      </c>
      <c r="J8">
        <f t="shared" si="4"/>
        <v>73.5</v>
      </c>
      <c r="K8" t="str">
        <f t="shared" si="5"/>
        <v> £</v>
      </c>
      <c r="L8">
        <f ca="1" t="shared" si="2"/>
        <v>12</v>
      </c>
      <c r="M8" t="s">
        <v>43</v>
      </c>
      <c r="N8" t="s">
        <v>0</v>
      </c>
      <c r="O8" t="s">
        <v>43</v>
      </c>
      <c r="P8" t="s">
        <v>1</v>
      </c>
      <c r="Q8" t="s">
        <v>43</v>
      </c>
      <c r="R8">
        <f ca="1" t="shared" si="3"/>
        <v>916</v>
      </c>
      <c r="S8" t="s">
        <v>71</v>
      </c>
      <c r="T8" t="s">
        <v>2</v>
      </c>
      <c r="U8">
        <f t="shared" si="6"/>
        <v>109.92</v>
      </c>
      <c r="V8" t="str">
        <f t="shared" si="7"/>
        <v> Fr.</v>
      </c>
    </row>
    <row r="9" spans="1:22" ht="12">
      <c r="A9">
        <f ca="1" t="shared" si="0"/>
        <v>56</v>
      </c>
      <c r="B9" t="s">
        <v>43</v>
      </c>
      <c r="C9" t="s">
        <v>0</v>
      </c>
      <c r="D9" t="s">
        <v>43</v>
      </c>
      <c r="E9" t="s">
        <v>1</v>
      </c>
      <c r="F9" t="s">
        <v>43</v>
      </c>
      <c r="G9">
        <f ca="1" t="shared" si="1"/>
        <v>841</v>
      </c>
      <c r="H9" t="s">
        <v>78</v>
      </c>
      <c r="I9" t="s">
        <v>2</v>
      </c>
      <c r="J9">
        <f t="shared" si="4"/>
        <v>470.96000000000004</v>
      </c>
      <c r="K9" t="str">
        <f t="shared" si="5"/>
        <v> €</v>
      </c>
      <c r="L9">
        <f ca="1" t="shared" si="2"/>
        <v>71</v>
      </c>
      <c r="M9" t="s">
        <v>43</v>
      </c>
      <c r="N9" t="s">
        <v>0</v>
      </c>
      <c r="O9" t="s">
        <v>43</v>
      </c>
      <c r="P9" t="s">
        <v>1</v>
      </c>
      <c r="Q9" t="s">
        <v>43</v>
      </c>
      <c r="R9">
        <f ca="1" t="shared" si="3"/>
        <v>726</v>
      </c>
      <c r="S9" t="s">
        <v>76</v>
      </c>
      <c r="T9" t="s">
        <v>2</v>
      </c>
      <c r="U9">
        <f t="shared" si="6"/>
        <v>515.46</v>
      </c>
      <c r="V9" t="str">
        <f t="shared" si="7"/>
        <v> $</v>
      </c>
    </row>
    <row r="10" spans="1:22" ht="12">
      <c r="A10">
        <f ca="1" t="shared" si="0"/>
        <v>61</v>
      </c>
      <c r="B10" t="s">
        <v>43</v>
      </c>
      <c r="C10" t="s">
        <v>0</v>
      </c>
      <c r="D10" t="s">
        <v>43</v>
      </c>
      <c r="E10" t="s">
        <v>1</v>
      </c>
      <c r="F10" t="s">
        <v>43</v>
      </c>
      <c r="G10">
        <f ca="1" t="shared" si="1"/>
        <v>47</v>
      </c>
      <c r="H10" t="s">
        <v>79</v>
      </c>
      <c r="I10" t="s">
        <v>2</v>
      </c>
      <c r="J10">
        <f t="shared" si="4"/>
        <v>28.669999999999998</v>
      </c>
      <c r="K10" t="str">
        <f t="shared" si="5"/>
        <v> g</v>
      </c>
      <c r="L10">
        <f ca="1" t="shared" si="2"/>
        <v>37</v>
      </c>
      <c r="M10" t="s">
        <v>43</v>
      </c>
      <c r="N10" t="s">
        <v>0</v>
      </c>
      <c r="O10" t="s">
        <v>43</v>
      </c>
      <c r="P10" t="s">
        <v>1</v>
      </c>
      <c r="Q10" t="s">
        <v>43</v>
      </c>
      <c r="R10">
        <f ca="1" t="shared" si="3"/>
        <v>521</v>
      </c>
      <c r="S10" t="s">
        <v>77</v>
      </c>
      <c r="T10" t="s">
        <v>2</v>
      </c>
      <c r="U10">
        <f t="shared" si="6"/>
        <v>192.77</v>
      </c>
      <c r="V10" t="str">
        <f t="shared" si="7"/>
        <v> £</v>
      </c>
    </row>
    <row r="11" spans="1:22" ht="12">
      <c r="A11">
        <f ca="1" t="shared" si="0"/>
        <v>45</v>
      </c>
      <c r="B11" t="s">
        <v>43</v>
      </c>
      <c r="C11" t="s">
        <v>0</v>
      </c>
      <c r="D11" t="s">
        <v>43</v>
      </c>
      <c r="E11" t="s">
        <v>1</v>
      </c>
      <c r="F11" t="s">
        <v>43</v>
      </c>
      <c r="G11">
        <f ca="1" t="shared" si="1"/>
        <v>674</v>
      </c>
      <c r="H11" t="s">
        <v>80</v>
      </c>
      <c r="I11" t="s">
        <v>2</v>
      </c>
      <c r="J11">
        <f t="shared" si="4"/>
        <v>303.3</v>
      </c>
      <c r="K11" t="str">
        <f t="shared" si="5"/>
        <v> cm</v>
      </c>
      <c r="L11">
        <f ca="1" t="shared" si="2"/>
        <v>22</v>
      </c>
      <c r="M11" t="s">
        <v>43</v>
      </c>
      <c r="N11" t="s">
        <v>0</v>
      </c>
      <c r="O11" t="s">
        <v>43</v>
      </c>
      <c r="P11" t="s">
        <v>1</v>
      </c>
      <c r="Q11" t="s">
        <v>43</v>
      </c>
      <c r="R11">
        <f ca="1" t="shared" si="3"/>
        <v>230</v>
      </c>
      <c r="S11" t="s">
        <v>78</v>
      </c>
      <c r="T11" t="s">
        <v>2</v>
      </c>
      <c r="U11">
        <f t="shared" si="6"/>
        <v>50.599999999999994</v>
      </c>
      <c r="V11" t="str">
        <f t="shared" si="7"/>
        <v> €</v>
      </c>
    </row>
    <row r="12" spans="1:22" ht="12">
      <c r="A12">
        <f ca="1" t="shared" si="0"/>
        <v>29</v>
      </c>
      <c r="B12" t="s">
        <v>43</v>
      </c>
      <c r="C12" t="s">
        <v>0</v>
      </c>
      <c r="D12" t="s">
        <v>43</v>
      </c>
      <c r="E12" t="s">
        <v>1</v>
      </c>
      <c r="F12" t="s">
        <v>43</v>
      </c>
      <c r="G12">
        <f ca="1" t="shared" si="1"/>
        <v>350</v>
      </c>
      <c r="H12" t="s">
        <v>71</v>
      </c>
      <c r="I12" t="s">
        <v>2</v>
      </c>
      <c r="J12">
        <f t="shared" si="4"/>
        <v>101.5</v>
      </c>
      <c r="K12" t="str">
        <f t="shared" si="5"/>
        <v> Fr.</v>
      </c>
      <c r="L12">
        <f ca="1" t="shared" si="2"/>
        <v>37</v>
      </c>
      <c r="M12" t="s">
        <v>43</v>
      </c>
      <c r="N12" t="s">
        <v>0</v>
      </c>
      <c r="O12" t="s">
        <v>43</v>
      </c>
      <c r="P12" t="s">
        <v>1</v>
      </c>
      <c r="Q12" t="s">
        <v>43</v>
      </c>
      <c r="R12">
        <f ca="1" t="shared" si="3"/>
        <v>358</v>
      </c>
      <c r="S12" t="s">
        <v>79</v>
      </c>
      <c r="T12" t="s">
        <v>2</v>
      </c>
      <c r="U12">
        <f t="shared" si="6"/>
        <v>132.46</v>
      </c>
      <c r="V12" t="str">
        <f t="shared" si="7"/>
        <v> g</v>
      </c>
    </row>
    <row r="13" spans="1:22" ht="12">
      <c r="A13">
        <f ca="1" t="shared" si="0"/>
        <v>86</v>
      </c>
      <c r="B13" t="s">
        <v>43</v>
      </c>
      <c r="C13" t="s">
        <v>0</v>
      </c>
      <c r="D13" t="s">
        <v>43</v>
      </c>
      <c r="E13" t="s">
        <v>1</v>
      </c>
      <c r="F13" t="s">
        <v>43</v>
      </c>
      <c r="G13">
        <f ca="1" t="shared" si="1"/>
        <v>455</v>
      </c>
      <c r="H13" t="s">
        <v>78</v>
      </c>
      <c r="I13" t="s">
        <v>2</v>
      </c>
      <c r="J13">
        <f t="shared" si="4"/>
        <v>391.3</v>
      </c>
      <c r="K13" t="str">
        <f t="shared" si="5"/>
        <v> €</v>
      </c>
      <c r="L13">
        <f ca="1" t="shared" si="2"/>
        <v>77</v>
      </c>
      <c r="M13" t="s">
        <v>43</v>
      </c>
      <c r="N13" t="s">
        <v>0</v>
      </c>
      <c r="O13" t="s">
        <v>43</v>
      </c>
      <c r="P13" t="s">
        <v>1</v>
      </c>
      <c r="Q13" t="s">
        <v>43</v>
      </c>
      <c r="R13">
        <f ca="1" t="shared" si="3"/>
        <v>625</v>
      </c>
      <c r="S13" t="s">
        <v>80</v>
      </c>
      <c r="T13" t="s">
        <v>2</v>
      </c>
      <c r="U13">
        <f t="shared" si="6"/>
        <v>481.25</v>
      </c>
      <c r="V13" t="str">
        <f t="shared" si="7"/>
        <v> cm</v>
      </c>
    </row>
    <row r="14" spans="1:22" ht="12">
      <c r="A14">
        <f ca="1" t="shared" si="0"/>
        <v>11</v>
      </c>
      <c r="B14" t="s">
        <v>43</v>
      </c>
      <c r="C14" t="s">
        <v>0</v>
      </c>
      <c r="D14" t="s">
        <v>43</v>
      </c>
      <c r="E14" t="s">
        <v>1</v>
      </c>
      <c r="F14" t="s">
        <v>43</v>
      </c>
      <c r="G14">
        <f ca="1" t="shared" si="1"/>
        <v>166</v>
      </c>
      <c r="H14" t="s">
        <v>79</v>
      </c>
      <c r="I14" t="s">
        <v>2</v>
      </c>
      <c r="J14">
        <f t="shared" si="4"/>
        <v>18.259999999999998</v>
      </c>
      <c r="K14" t="str">
        <f t="shared" si="5"/>
        <v> g</v>
      </c>
      <c r="L14">
        <f ca="1" t="shared" si="2"/>
        <v>30</v>
      </c>
      <c r="M14" t="s">
        <v>43</v>
      </c>
      <c r="N14" t="s">
        <v>0</v>
      </c>
      <c r="O14" t="s">
        <v>43</v>
      </c>
      <c r="P14" t="s">
        <v>1</v>
      </c>
      <c r="Q14" t="s">
        <v>43</v>
      </c>
      <c r="R14">
        <f ca="1" t="shared" si="3"/>
        <v>579</v>
      </c>
      <c r="S14" t="s">
        <v>71</v>
      </c>
      <c r="T14" t="s">
        <v>2</v>
      </c>
      <c r="U14">
        <f t="shared" si="6"/>
        <v>173.7</v>
      </c>
      <c r="V14" t="str">
        <f t="shared" si="7"/>
        <v> Fr.</v>
      </c>
    </row>
    <row r="15" spans="1:22" ht="12">
      <c r="A15">
        <f ca="1" t="shared" si="0"/>
        <v>84</v>
      </c>
      <c r="B15" t="s">
        <v>43</v>
      </c>
      <c r="C15" t="s">
        <v>0</v>
      </c>
      <c r="D15" t="s">
        <v>43</v>
      </c>
      <c r="E15" t="s">
        <v>1</v>
      </c>
      <c r="F15" t="s">
        <v>43</v>
      </c>
      <c r="G15">
        <f ca="1" t="shared" si="1"/>
        <v>964</v>
      </c>
      <c r="H15" t="s">
        <v>80</v>
      </c>
      <c r="I15" t="s">
        <v>2</v>
      </c>
      <c r="J15">
        <f t="shared" si="4"/>
        <v>809.76</v>
      </c>
      <c r="K15" t="str">
        <f t="shared" si="5"/>
        <v> cm</v>
      </c>
      <c r="L15">
        <f ca="1" t="shared" si="2"/>
        <v>45</v>
      </c>
      <c r="M15" t="s">
        <v>43</v>
      </c>
      <c r="N15" t="s">
        <v>0</v>
      </c>
      <c r="O15" t="s">
        <v>43</v>
      </c>
      <c r="P15" t="s">
        <v>1</v>
      </c>
      <c r="Q15" t="s">
        <v>43</v>
      </c>
      <c r="R15">
        <f ca="1" t="shared" si="3"/>
        <v>465</v>
      </c>
      <c r="S15" t="s">
        <v>78</v>
      </c>
      <c r="T15" t="s">
        <v>2</v>
      </c>
      <c r="U15">
        <f t="shared" si="6"/>
        <v>209.25000000000003</v>
      </c>
      <c r="V15" t="str">
        <f t="shared" si="7"/>
        <v> €</v>
      </c>
    </row>
    <row r="16" spans="1:22" ht="12">
      <c r="A16">
        <f ca="1" t="shared" si="0"/>
        <v>49</v>
      </c>
      <c r="B16" t="s">
        <v>43</v>
      </c>
      <c r="C16" t="s">
        <v>0</v>
      </c>
      <c r="D16" t="s">
        <v>43</v>
      </c>
      <c r="E16" t="s">
        <v>1</v>
      </c>
      <c r="F16" t="s">
        <v>43</v>
      </c>
      <c r="G16">
        <f ca="1" t="shared" si="1"/>
        <v>195</v>
      </c>
      <c r="H16" t="s">
        <v>71</v>
      </c>
      <c r="I16" t="s">
        <v>2</v>
      </c>
      <c r="J16">
        <f t="shared" si="4"/>
        <v>95.55</v>
      </c>
      <c r="K16" t="str">
        <f t="shared" si="5"/>
        <v> Fr.</v>
      </c>
      <c r="L16">
        <f ca="1" t="shared" si="2"/>
        <v>43</v>
      </c>
      <c r="M16" t="s">
        <v>43</v>
      </c>
      <c r="N16" t="s">
        <v>0</v>
      </c>
      <c r="O16" t="s">
        <v>43</v>
      </c>
      <c r="P16" t="s">
        <v>1</v>
      </c>
      <c r="Q16" t="s">
        <v>43</v>
      </c>
      <c r="R16">
        <f ca="1" t="shared" si="3"/>
        <v>524</v>
      </c>
      <c r="S16" t="s">
        <v>73</v>
      </c>
      <c r="T16" t="s">
        <v>2</v>
      </c>
      <c r="U16">
        <f t="shared" si="6"/>
        <v>225.32000000000002</v>
      </c>
      <c r="V16" t="str">
        <f t="shared" si="7"/>
        <v> km</v>
      </c>
    </row>
    <row r="17" spans="1:22" ht="12">
      <c r="A17">
        <f ca="1" t="shared" si="0"/>
        <v>36</v>
      </c>
      <c r="B17" t="s">
        <v>43</v>
      </c>
      <c r="C17" t="s">
        <v>0</v>
      </c>
      <c r="D17" t="s">
        <v>43</v>
      </c>
      <c r="E17" t="s">
        <v>1</v>
      </c>
      <c r="F17" t="s">
        <v>43</v>
      </c>
      <c r="G17">
        <f ca="1" t="shared" si="1"/>
        <v>685</v>
      </c>
      <c r="H17" t="s">
        <v>76</v>
      </c>
      <c r="I17" t="s">
        <v>2</v>
      </c>
      <c r="J17">
        <f t="shared" si="4"/>
        <v>246.6</v>
      </c>
      <c r="K17" t="str">
        <f t="shared" si="5"/>
        <v> $</v>
      </c>
      <c r="L17">
        <f ca="1" t="shared" si="2"/>
        <v>64</v>
      </c>
      <c r="M17" t="s">
        <v>43</v>
      </c>
      <c r="N17" t="s">
        <v>0</v>
      </c>
      <c r="O17" t="s">
        <v>43</v>
      </c>
      <c r="P17" t="s">
        <v>1</v>
      </c>
      <c r="Q17" t="s">
        <v>43</v>
      </c>
      <c r="R17">
        <f ca="1" t="shared" si="3"/>
        <v>322</v>
      </c>
      <c r="S17" t="s">
        <v>71</v>
      </c>
      <c r="T17" t="s">
        <v>2</v>
      </c>
      <c r="U17">
        <f t="shared" si="6"/>
        <v>206.08</v>
      </c>
      <c r="V17" t="str">
        <f t="shared" si="7"/>
        <v> Fr.</v>
      </c>
    </row>
    <row r="18" spans="1:22" ht="12">
      <c r="A18">
        <f ca="1" t="shared" si="0"/>
        <v>84</v>
      </c>
      <c r="B18" t="s">
        <v>43</v>
      </c>
      <c r="C18" t="s">
        <v>0</v>
      </c>
      <c r="D18" t="s">
        <v>43</v>
      </c>
      <c r="E18" t="s">
        <v>1</v>
      </c>
      <c r="F18" t="s">
        <v>43</v>
      </c>
      <c r="G18">
        <f ca="1" t="shared" si="1"/>
        <v>163</v>
      </c>
      <c r="H18" t="s">
        <v>77</v>
      </c>
      <c r="I18" t="s">
        <v>2</v>
      </c>
      <c r="J18">
        <f t="shared" si="4"/>
        <v>136.92</v>
      </c>
      <c r="K18" t="str">
        <f t="shared" si="5"/>
        <v> £</v>
      </c>
      <c r="L18">
        <f ca="1" t="shared" si="2"/>
        <v>46</v>
      </c>
      <c r="M18" t="s">
        <v>43</v>
      </c>
      <c r="N18" t="s">
        <v>0</v>
      </c>
      <c r="O18" t="s">
        <v>43</v>
      </c>
      <c r="P18" t="s">
        <v>1</v>
      </c>
      <c r="Q18" t="s">
        <v>43</v>
      </c>
      <c r="R18">
        <f ca="1" t="shared" si="3"/>
        <v>660</v>
      </c>
      <c r="S18" t="s">
        <v>74</v>
      </c>
      <c r="T18" t="s">
        <v>2</v>
      </c>
      <c r="U18">
        <f t="shared" si="6"/>
        <v>303.59999999999997</v>
      </c>
      <c r="V18" t="str">
        <f t="shared" si="7"/>
        <v> mm</v>
      </c>
    </row>
    <row r="19" spans="1:22" ht="12">
      <c r="A19">
        <f ca="1" t="shared" si="0"/>
        <v>39</v>
      </c>
      <c r="B19" t="s">
        <v>43</v>
      </c>
      <c r="C19" t="s">
        <v>0</v>
      </c>
      <c r="D19" t="s">
        <v>43</v>
      </c>
      <c r="E19" t="s">
        <v>1</v>
      </c>
      <c r="F19" t="s">
        <v>43</v>
      </c>
      <c r="G19">
        <f ca="1" t="shared" si="1"/>
        <v>259</v>
      </c>
      <c r="H19" t="s">
        <v>78</v>
      </c>
      <c r="I19" t="s">
        <v>2</v>
      </c>
      <c r="J19">
        <f t="shared" si="4"/>
        <v>101.00999999999999</v>
      </c>
      <c r="K19" t="str">
        <f t="shared" si="5"/>
        <v> €</v>
      </c>
      <c r="L19">
        <f ca="1" t="shared" si="2"/>
        <v>56</v>
      </c>
      <c r="M19" t="s">
        <v>43</v>
      </c>
      <c r="N19" t="s">
        <v>0</v>
      </c>
      <c r="O19" t="s">
        <v>43</v>
      </c>
      <c r="P19" t="s">
        <v>1</v>
      </c>
      <c r="Q19" t="s">
        <v>43</v>
      </c>
      <c r="R19">
        <f ca="1" t="shared" si="3"/>
        <v>353</v>
      </c>
      <c r="S19" t="s">
        <v>80</v>
      </c>
      <c r="T19" t="s">
        <v>2</v>
      </c>
      <c r="U19">
        <f t="shared" si="6"/>
        <v>197.67999999999998</v>
      </c>
      <c r="V19" t="str">
        <f t="shared" si="7"/>
        <v> cm</v>
      </c>
    </row>
    <row r="20" spans="1:22" ht="12">
      <c r="A20">
        <f ca="1" t="shared" si="0"/>
        <v>97</v>
      </c>
      <c r="B20" t="s">
        <v>43</v>
      </c>
      <c r="C20" t="s">
        <v>0</v>
      </c>
      <c r="D20" t="s">
        <v>43</v>
      </c>
      <c r="E20" t="s">
        <v>1</v>
      </c>
      <c r="F20" t="s">
        <v>43</v>
      </c>
      <c r="G20">
        <f ca="1" t="shared" si="1"/>
        <v>325</v>
      </c>
      <c r="H20" t="s">
        <v>79</v>
      </c>
      <c r="I20" t="s">
        <v>2</v>
      </c>
      <c r="J20">
        <f t="shared" si="4"/>
        <v>315.25</v>
      </c>
      <c r="K20" t="str">
        <f t="shared" si="5"/>
        <v> g</v>
      </c>
      <c r="L20">
        <f ca="1" t="shared" si="2"/>
        <v>12</v>
      </c>
      <c r="M20" t="s">
        <v>43</v>
      </c>
      <c r="N20" t="s">
        <v>0</v>
      </c>
      <c r="O20" t="s">
        <v>43</v>
      </c>
      <c r="P20" t="s">
        <v>1</v>
      </c>
      <c r="Q20" t="s">
        <v>43</v>
      </c>
      <c r="R20">
        <f ca="1" t="shared" si="3"/>
        <v>12</v>
      </c>
      <c r="S20" t="s">
        <v>71</v>
      </c>
      <c r="T20" t="s">
        <v>2</v>
      </c>
      <c r="U20">
        <f t="shared" si="6"/>
        <v>1.44</v>
      </c>
      <c r="V20" t="str">
        <f t="shared" si="7"/>
        <v> Fr.</v>
      </c>
    </row>
    <row r="21" spans="1:22" ht="12">
      <c r="A21">
        <f ca="1" t="shared" si="0"/>
        <v>11</v>
      </c>
      <c r="B21" t="s">
        <v>43</v>
      </c>
      <c r="C21" t="s">
        <v>0</v>
      </c>
      <c r="D21" t="s">
        <v>43</v>
      </c>
      <c r="E21" t="s">
        <v>1</v>
      </c>
      <c r="F21" t="s">
        <v>43</v>
      </c>
      <c r="G21">
        <f ca="1" t="shared" si="1"/>
        <v>486</v>
      </c>
      <c r="H21" t="s">
        <v>80</v>
      </c>
      <c r="I21" t="s">
        <v>2</v>
      </c>
      <c r="J21">
        <f t="shared" si="4"/>
        <v>53.46</v>
      </c>
      <c r="K21" t="str">
        <f t="shared" si="5"/>
        <v> cm</v>
      </c>
      <c r="L21">
        <f ca="1" t="shared" si="2"/>
        <v>24</v>
      </c>
      <c r="M21" t="s">
        <v>43</v>
      </c>
      <c r="N21" t="s">
        <v>0</v>
      </c>
      <c r="O21" t="s">
        <v>43</v>
      </c>
      <c r="P21" t="s">
        <v>1</v>
      </c>
      <c r="Q21" t="s">
        <v>43</v>
      </c>
      <c r="R21">
        <f ca="1" t="shared" si="3"/>
        <v>666</v>
      </c>
      <c r="S21" t="s">
        <v>76</v>
      </c>
      <c r="T21" t="s">
        <v>2</v>
      </c>
      <c r="U21">
        <f t="shared" si="6"/>
        <v>159.84</v>
      </c>
      <c r="V21" t="str">
        <f t="shared" si="7"/>
        <v> $</v>
      </c>
    </row>
    <row r="22" spans="1:22" ht="12">
      <c r="A22">
        <f ca="1" t="shared" si="0"/>
        <v>66</v>
      </c>
      <c r="B22" t="s">
        <v>43</v>
      </c>
      <c r="C22" t="s">
        <v>0</v>
      </c>
      <c r="D22" t="s">
        <v>43</v>
      </c>
      <c r="E22" t="s">
        <v>1</v>
      </c>
      <c r="F22" t="s">
        <v>43</v>
      </c>
      <c r="G22">
        <f ca="1" t="shared" si="1"/>
        <v>725</v>
      </c>
      <c r="H22" t="s">
        <v>71</v>
      </c>
      <c r="I22" t="s">
        <v>2</v>
      </c>
      <c r="J22">
        <f t="shared" si="4"/>
        <v>478.5</v>
      </c>
      <c r="K22" t="str">
        <f t="shared" si="5"/>
        <v> Fr.</v>
      </c>
      <c r="L22">
        <f ca="1" t="shared" si="2"/>
        <v>39</v>
      </c>
      <c r="M22" t="s">
        <v>43</v>
      </c>
      <c r="N22" t="s">
        <v>0</v>
      </c>
      <c r="O22" t="s">
        <v>43</v>
      </c>
      <c r="P22" t="s">
        <v>1</v>
      </c>
      <c r="Q22" t="s">
        <v>43</v>
      </c>
      <c r="R22">
        <f ca="1" t="shared" si="3"/>
        <v>729</v>
      </c>
      <c r="S22" t="s">
        <v>77</v>
      </c>
      <c r="T22" t="s">
        <v>2</v>
      </c>
      <c r="U22">
        <f t="shared" si="6"/>
        <v>284.31</v>
      </c>
      <c r="V22" t="str">
        <f t="shared" si="7"/>
        <v> £</v>
      </c>
    </row>
    <row r="23" spans="1:22" ht="12">
      <c r="A23">
        <f ca="1" t="shared" si="0"/>
        <v>68</v>
      </c>
      <c r="B23" t="s">
        <v>43</v>
      </c>
      <c r="C23" t="s">
        <v>0</v>
      </c>
      <c r="D23" t="s">
        <v>43</v>
      </c>
      <c r="E23" t="s">
        <v>1</v>
      </c>
      <c r="F23" t="s">
        <v>43</v>
      </c>
      <c r="G23">
        <f ca="1" t="shared" si="1"/>
        <v>635</v>
      </c>
      <c r="H23" t="s">
        <v>78</v>
      </c>
      <c r="I23" t="s">
        <v>2</v>
      </c>
      <c r="J23">
        <f t="shared" si="4"/>
        <v>431.79999999999995</v>
      </c>
      <c r="K23" t="str">
        <f t="shared" si="5"/>
        <v> €</v>
      </c>
      <c r="L23">
        <f ca="1" t="shared" si="2"/>
        <v>31</v>
      </c>
      <c r="M23" t="s">
        <v>43</v>
      </c>
      <c r="N23" t="s">
        <v>0</v>
      </c>
      <c r="O23" t="s">
        <v>43</v>
      </c>
      <c r="P23" t="s">
        <v>1</v>
      </c>
      <c r="Q23" t="s">
        <v>43</v>
      </c>
      <c r="R23">
        <f ca="1" t="shared" si="3"/>
        <v>161</v>
      </c>
      <c r="S23" t="s">
        <v>78</v>
      </c>
      <c r="T23" t="s">
        <v>2</v>
      </c>
      <c r="U23">
        <f t="shared" si="6"/>
        <v>49.910000000000004</v>
      </c>
      <c r="V23" t="str">
        <f t="shared" si="7"/>
        <v> €</v>
      </c>
    </row>
    <row r="24" spans="1:22" ht="12">
      <c r="A24">
        <f ca="1" t="shared" si="0"/>
        <v>84</v>
      </c>
      <c r="B24" t="s">
        <v>43</v>
      </c>
      <c r="C24" t="s">
        <v>0</v>
      </c>
      <c r="D24" t="s">
        <v>43</v>
      </c>
      <c r="E24" t="s">
        <v>1</v>
      </c>
      <c r="F24" t="s">
        <v>43</v>
      </c>
      <c r="G24">
        <f ca="1" t="shared" si="1"/>
        <v>731</v>
      </c>
      <c r="H24" t="s">
        <v>73</v>
      </c>
      <c r="I24" t="s">
        <v>2</v>
      </c>
      <c r="J24">
        <f t="shared" si="4"/>
        <v>614.04</v>
      </c>
      <c r="K24" t="str">
        <f t="shared" si="5"/>
        <v> km</v>
      </c>
      <c r="L24">
        <f ca="1" t="shared" si="2"/>
        <v>18</v>
      </c>
      <c r="M24" t="s">
        <v>43</v>
      </c>
      <c r="N24" t="s">
        <v>0</v>
      </c>
      <c r="O24" t="s">
        <v>43</v>
      </c>
      <c r="P24" t="s">
        <v>1</v>
      </c>
      <c r="Q24" t="s">
        <v>43</v>
      </c>
      <c r="R24">
        <f ca="1" t="shared" si="3"/>
        <v>824</v>
      </c>
      <c r="S24" t="s">
        <v>81</v>
      </c>
      <c r="T24" t="s">
        <v>2</v>
      </c>
      <c r="U24">
        <f t="shared" si="6"/>
        <v>148.32</v>
      </c>
      <c r="V24" t="str">
        <f t="shared" si="7"/>
        <v> hl</v>
      </c>
    </row>
    <row r="25" spans="1:22" ht="12">
      <c r="A25">
        <f ca="1" t="shared" si="0"/>
        <v>17</v>
      </c>
      <c r="B25" t="s">
        <v>43</v>
      </c>
      <c r="C25" t="s">
        <v>0</v>
      </c>
      <c r="D25" t="s">
        <v>43</v>
      </c>
      <c r="E25" t="s">
        <v>1</v>
      </c>
      <c r="F25" t="s">
        <v>43</v>
      </c>
      <c r="G25">
        <f ca="1" t="shared" si="1"/>
        <v>906</v>
      </c>
      <c r="H25" t="s">
        <v>71</v>
      </c>
      <c r="I25" t="s">
        <v>2</v>
      </c>
      <c r="J25">
        <f t="shared" si="4"/>
        <v>154.02</v>
      </c>
      <c r="K25" t="str">
        <f t="shared" si="5"/>
        <v> Fr.</v>
      </c>
      <c r="L25">
        <f ca="1" t="shared" si="2"/>
        <v>87</v>
      </c>
      <c r="M25" t="s">
        <v>43</v>
      </c>
      <c r="N25" t="s">
        <v>0</v>
      </c>
      <c r="O25" t="s">
        <v>43</v>
      </c>
      <c r="P25" t="s">
        <v>1</v>
      </c>
      <c r="Q25" t="s">
        <v>43</v>
      </c>
      <c r="R25">
        <f ca="1" t="shared" si="3"/>
        <v>170</v>
      </c>
      <c r="S25" t="s">
        <v>82</v>
      </c>
      <c r="T25" t="s">
        <v>2</v>
      </c>
      <c r="U25">
        <f t="shared" si="6"/>
        <v>147.9</v>
      </c>
      <c r="V25" t="str">
        <f t="shared" si="7"/>
        <v> t</v>
      </c>
    </row>
    <row r="26" spans="1:22" ht="12">
      <c r="A26">
        <f ca="1" t="shared" si="0"/>
        <v>30</v>
      </c>
      <c r="B26" t="s">
        <v>43</v>
      </c>
      <c r="C26" t="s">
        <v>0</v>
      </c>
      <c r="D26" t="s">
        <v>43</v>
      </c>
      <c r="E26" t="s">
        <v>1</v>
      </c>
      <c r="F26" t="s">
        <v>43</v>
      </c>
      <c r="G26">
        <f ca="1" t="shared" si="1"/>
        <v>549</v>
      </c>
      <c r="H26" t="s">
        <v>74</v>
      </c>
      <c r="I26" t="s">
        <v>2</v>
      </c>
      <c r="J26">
        <f t="shared" si="4"/>
        <v>164.70000000000002</v>
      </c>
      <c r="K26" t="str">
        <f t="shared" si="5"/>
        <v> mm</v>
      </c>
      <c r="L26">
        <f ca="1" t="shared" si="2"/>
        <v>48</v>
      </c>
      <c r="M26" t="s">
        <v>43</v>
      </c>
      <c r="N26" t="s">
        <v>0</v>
      </c>
      <c r="O26" t="s">
        <v>43</v>
      </c>
      <c r="P26" t="s">
        <v>1</v>
      </c>
      <c r="Q26" t="s">
        <v>43</v>
      </c>
      <c r="R26">
        <f ca="1" t="shared" si="3"/>
        <v>858</v>
      </c>
      <c r="S26" t="s">
        <v>71</v>
      </c>
      <c r="T26" t="s">
        <v>2</v>
      </c>
      <c r="U26">
        <f t="shared" si="6"/>
        <v>411.84000000000003</v>
      </c>
      <c r="V26" t="str">
        <f t="shared" si="7"/>
        <v> Fr.</v>
      </c>
    </row>
    <row r="27" spans="1:22" ht="12">
      <c r="A27">
        <f ca="1" t="shared" si="0"/>
        <v>96</v>
      </c>
      <c r="B27" t="s">
        <v>43</v>
      </c>
      <c r="C27" t="s">
        <v>0</v>
      </c>
      <c r="D27" t="s">
        <v>43</v>
      </c>
      <c r="E27" t="s">
        <v>1</v>
      </c>
      <c r="F27" t="s">
        <v>43</v>
      </c>
      <c r="G27">
        <f ca="1" t="shared" si="1"/>
        <v>517</v>
      </c>
      <c r="H27" t="s">
        <v>80</v>
      </c>
      <c r="I27" t="s">
        <v>2</v>
      </c>
      <c r="J27">
        <f t="shared" si="4"/>
        <v>496.32</v>
      </c>
      <c r="K27" t="str">
        <f t="shared" si="5"/>
        <v> cm</v>
      </c>
      <c r="L27">
        <f ca="1" t="shared" si="2"/>
        <v>35</v>
      </c>
      <c r="M27" t="s">
        <v>43</v>
      </c>
      <c r="N27" t="s">
        <v>0</v>
      </c>
      <c r="O27" t="s">
        <v>43</v>
      </c>
      <c r="P27" t="s">
        <v>1</v>
      </c>
      <c r="Q27" t="s">
        <v>43</v>
      </c>
      <c r="R27">
        <f ca="1" t="shared" si="3"/>
        <v>170</v>
      </c>
      <c r="S27" t="s">
        <v>72</v>
      </c>
      <c r="T27" t="s">
        <v>2</v>
      </c>
      <c r="U27">
        <f t="shared" si="6"/>
        <v>59.5</v>
      </c>
      <c r="V27" t="str">
        <f t="shared" si="7"/>
        <v> kg</v>
      </c>
    </row>
    <row r="28" spans="1:22" ht="12">
      <c r="A28">
        <f ca="1" t="shared" si="0"/>
        <v>15</v>
      </c>
      <c r="B28" t="s">
        <v>43</v>
      </c>
      <c r="C28" t="s">
        <v>0</v>
      </c>
      <c r="D28" t="s">
        <v>43</v>
      </c>
      <c r="E28" t="s">
        <v>1</v>
      </c>
      <c r="F28" t="s">
        <v>43</v>
      </c>
      <c r="G28">
        <f ca="1" t="shared" si="1"/>
        <v>935</v>
      </c>
      <c r="H28" t="s">
        <v>71</v>
      </c>
      <c r="I28" t="s">
        <v>2</v>
      </c>
      <c r="J28">
        <f t="shared" si="4"/>
        <v>140.25</v>
      </c>
      <c r="K28" t="str">
        <f t="shared" si="5"/>
        <v> Fr.</v>
      </c>
      <c r="L28">
        <f ca="1" t="shared" si="2"/>
        <v>32</v>
      </c>
      <c r="M28" t="s">
        <v>43</v>
      </c>
      <c r="N28" t="s">
        <v>0</v>
      </c>
      <c r="O28" t="s">
        <v>43</v>
      </c>
      <c r="P28" t="s">
        <v>1</v>
      </c>
      <c r="Q28" t="s">
        <v>43</v>
      </c>
      <c r="R28">
        <f ca="1" t="shared" si="3"/>
        <v>959</v>
      </c>
      <c r="S28" t="s">
        <v>73</v>
      </c>
      <c r="T28" t="s">
        <v>2</v>
      </c>
      <c r="U28">
        <f t="shared" si="6"/>
        <v>306.88</v>
      </c>
      <c r="V28" t="str">
        <f t="shared" si="7"/>
        <v> km</v>
      </c>
    </row>
    <row r="29" spans="1:22" ht="12">
      <c r="A29">
        <f ca="1" t="shared" si="0"/>
        <v>78</v>
      </c>
      <c r="B29" t="s">
        <v>43</v>
      </c>
      <c r="C29" t="s">
        <v>0</v>
      </c>
      <c r="D29" t="s">
        <v>43</v>
      </c>
      <c r="E29" t="s">
        <v>1</v>
      </c>
      <c r="F29" t="s">
        <v>43</v>
      </c>
      <c r="G29">
        <f ca="1" t="shared" si="1"/>
        <v>221</v>
      </c>
      <c r="H29" t="s">
        <v>76</v>
      </c>
      <c r="I29" t="s">
        <v>2</v>
      </c>
      <c r="J29">
        <f t="shared" si="4"/>
        <v>172.38</v>
      </c>
      <c r="K29" t="str">
        <f t="shared" si="5"/>
        <v> $</v>
      </c>
      <c r="L29">
        <f ca="1" t="shared" si="2"/>
        <v>63</v>
      </c>
      <c r="M29" t="s">
        <v>43</v>
      </c>
      <c r="N29" t="s">
        <v>0</v>
      </c>
      <c r="O29" t="s">
        <v>43</v>
      </c>
      <c r="P29" t="s">
        <v>1</v>
      </c>
      <c r="Q29" t="s">
        <v>43</v>
      </c>
      <c r="R29">
        <f ca="1" t="shared" si="3"/>
        <v>215</v>
      </c>
      <c r="S29" t="s">
        <v>71</v>
      </c>
      <c r="T29" t="s">
        <v>2</v>
      </c>
      <c r="U29">
        <f t="shared" si="6"/>
        <v>135.45</v>
      </c>
      <c r="V29" t="str">
        <f t="shared" si="7"/>
        <v> Fr.</v>
      </c>
    </row>
    <row r="30" spans="1:22" ht="12">
      <c r="A30">
        <f ca="1" t="shared" si="0"/>
        <v>26</v>
      </c>
      <c r="B30" t="s">
        <v>43</v>
      </c>
      <c r="C30" t="s">
        <v>0</v>
      </c>
      <c r="D30" t="s">
        <v>43</v>
      </c>
      <c r="E30" t="s">
        <v>1</v>
      </c>
      <c r="F30" t="s">
        <v>43</v>
      </c>
      <c r="G30">
        <f ca="1" t="shared" si="1"/>
        <v>408</v>
      </c>
      <c r="H30" t="s">
        <v>77</v>
      </c>
      <c r="I30" t="s">
        <v>2</v>
      </c>
      <c r="J30">
        <f t="shared" si="4"/>
        <v>106.08</v>
      </c>
      <c r="K30" t="str">
        <f t="shared" si="5"/>
        <v> £</v>
      </c>
      <c r="L30">
        <f ca="1" t="shared" si="2"/>
        <v>31</v>
      </c>
      <c r="M30" t="s">
        <v>43</v>
      </c>
      <c r="N30" t="s">
        <v>0</v>
      </c>
      <c r="O30" t="s">
        <v>43</v>
      </c>
      <c r="P30" t="s">
        <v>1</v>
      </c>
      <c r="Q30" t="s">
        <v>43</v>
      </c>
      <c r="R30">
        <f ca="1" t="shared" si="3"/>
        <v>722</v>
      </c>
      <c r="S30" t="s">
        <v>74</v>
      </c>
      <c r="T30" t="s">
        <v>2</v>
      </c>
      <c r="U30">
        <f t="shared" si="6"/>
        <v>223.82</v>
      </c>
      <c r="V30" t="str">
        <f t="shared" si="7"/>
        <v> mm</v>
      </c>
    </row>
    <row r="31" spans="1:22" ht="12">
      <c r="A31">
        <f ca="1" t="shared" si="0"/>
        <v>12</v>
      </c>
      <c r="B31" t="s">
        <v>43</v>
      </c>
      <c r="C31" t="s">
        <v>0</v>
      </c>
      <c r="D31" t="s">
        <v>43</v>
      </c>
      <c r="E31" t="s">
        <v>1</v>
      </c>
      <c r="F31" t="s">
        <v>43</v>
      </c>
      <c r="G31">
        <f ca="1" t="shared" si="1"/>
        <v>559</v>
      </c>
      <c r="H31" t="s">
        <v>78</v>
      </c>
      <c r="I31" t="s">
        <v>2</v>
      </c>
      <c r="J31">
        <f t="shared" si="4"/>
        <v>67.08</v>
      </c>
      <c r="K31" t="str">
        <f t="shared" si="5"/>
        <v> €</v>
      </c>
      <c r="L31">
        <f ca="1" t="shared" si="2"/>
        <v>82</v>
      </c>
      <c r="M31" t="s">
        <v>43</v>
      </c>
      <c r="N31" t="s">
        <v>0</v>
      </c>
      <c r="O31" t="s">
        <v>43</v>
      </c>
      <c r="P31" t="s">
        <v>1</v>
      </c>
      <c r="Q31" t="s">
        <v>43</v>
      </c>
      <c r="R31">
        <f ca="1" t="shared" si="3"/>
        <v>603</v>
      </c>
      <c r="S31" t="s">
        <v>75</v>
      </c>
      <c r="T31" t="s">
        <v>2</v>
      </c>
      <c r="U31">
        <f t="shared" si="6"/>
        <v>494.46000000000004</v>
      </c>
      <c r="V31" t="str">
        <f t="shared" si="7"/>
        <v> ml</v>
      </c>
    </row>
    <row r="32" spans="1:22" ht="12">
      <c r="A32">
        <f ca="1" t="shared" si="0"/>
        <v>80</v>
      </c>
      <c r="B32" t="s">
        <v>43</v>
      </c>
      <c r="C32" t="s">
        <v>0</v>
      </c>
      <c r="D32" t="s">
        <v>43</v>
      </c>
      <c r="E32" t="s">
        <v>1</v>
      </c>
      <c r="F32" t="s">
        <v>43</v>
      </c>
      <c r="G32">
        <f ca="1" t="shared" si="1"/>
        <v>524</v>
      </c>
      <c r="H32" t="s">
        <v>81</v>
      </c>
      <c r="I32" t="s">
        <v>2</v>
      </c>
      <c r="J32">
        <f t="shared" si="4"/>
        <v>419.20000000000005</v>
      </c>
      <c r="K32" t="str">
        <f t="shared" si="5"/>
        <v> hl</v>
      </c>
      <c r="L32">
        <f ca="1" t="shared" si="2"/>
        <v>96</v>
      </c>
      <c r="M32" t="s">
        <v>43</v>
      </c>
      <c r="N32" t="s">
        <v>0</v>
      </c>
      <c r="O32" t="s">
        <v>43</v>
      </c>
      <c r="P32" t="s">
        <v>1</v>
      </c>
      <c r="Q32" t="s">
        <v>43</v>
      </c>
      <c r="R32">
        <f ca="1" t="shared" si="3"/>
        <v>645</v>
      </c>
      <c r="S32" t="s">
        <v>76</v>
      </c>
      <c r="T32" t="s">
        <v>2</v>
      </c>
      <c r="U32">
        <f t="shared" si="6"/>
        <v>619.2</v>
      </c>
      <c r="V32" t="str">
        <f t="shared" si="7"/>
        <v> $</v>
      </c>
    </row>
    <row r="33" spans="1:22" ht="12">
      <c r="A33">
        <f ca="1" t="shared" si="0"/>
        <v>58</v>
      </c>
      <c r="B33" t="s">
        <v>43</v>
      </c>
      <c r="C33" t="s">
        <v>0</v>
      </c>
      <c r="D33" t="s">
        <v>43</v>
      </c>
      <c r="E33" t="s">
        <v>1</v>
      </c>
      <c r="F33" t="s">
        <v>43</v>
      </c>
      <c r="G33">
        <f ca="1" t="shared" si="1"/>
        <v>490</v>
      </c>
      <c r="H33" t="s">
        <v>82</v>
      </c>
      <c r="I33" t="s">
        <v>2</v>
      </c>
      <c r="J33">
        <f t="shared" si="4"/>
        <v>284.20000000000005</v>
      </c>
      <c r="K33" t="str">
        <f t="shared" si="5"/>
        <v> t</v>
      </c>
      <c r="L33">
        <f ca="1" t="shared" si="2"/>
        <v>9</v>
      </c>
      <c r="M33" t="s">
        <v>43</v>
      </c>
      <c r="N33" t="s">
        <v>0</v>
      </c>
      <c r="O33" t="s">
        <v>43</v>
      </c>
      <c r="P33" t="s">
        <v>1</v>
      </c>
      <c r="Q33" t="s">
        <v>43</v>
      </c>
      <c r="R33">
        <f ca="1" t="shared" si="3"/>
        <v>482</v>
      </c>
      <c r="S33" t="s">
        <v>77</v>
      </c>
      <c r="T33" t="s">
        <v>2</v>
      </c>
      <c r="U33">
        <f t="shared" si="6"/>
        <v>43.38</v>
      </c>
      <c r="V33" t="str">
        <f t="shared" si="7"/>
        <v> £</v>
      </c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Bezirksschule Lachen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Bezirksschule Lachen</dc:creator>
  <cp:keywords/>
  <dc:description/>
  <cp:lastModifiedBy>Andreas Stocker</cp:lastModifiedBy>
  <cp:lastPrinted>2012-03-21T15:18:08Z</cp:lastPrinted>
  <dcterms:created xsi:type="dcterms:W3CDTF">2008-02-21T12:19:55Z</dcterms:created>
  <dcterms:modified xsi:type="dcterms:W3CDTF">2012-03-21T15:18:12Z</dcterms:modified>
  <cp:category/>
  <cp:version/>
  <cp:contentType/>
  <cp:contentStatus/>
</cp:coreProperties>
</file>